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91" i="1" l="1"/>
  <c r="U91" i="1"/>
  <c r="V90" i="1"/>
  <c r="U90" i="1"/>
  <c r="V89" i="1"/>
  <c r="U89" i="1"/>
  <c r="V88" i="1"/>
  <c r="U88" i="1"/>
  <c r="V87" i="1"/>
  <c r="U87" i="1"/>
  <c r="V84" i="1"/>
  <c r="U84" i="1"/>
  <c r="V83" i="1"/>
  <c r="U83" i="1"/>
  <c r="V82" i="1"/>
  <c r="U82" i="1"/>
  <c r="V81" i="1"/>
  <c r="U81" i="1"/>
  <c r="V80" i="1"/>
  <c r="U80" i="1"/>
  <c r="V79" i="1"/>
  <c r="U79" i="1"/>
  <c r="V77" i="1"/>
  <c r="U77" i="1"/>
  <c r="V76" i="1"/>
  <c r="U76" i="1"/>
  <c r="V75" i="1"/>
  <c r="U75" i="1"/>
  <c r="U72" i="1"/>
  <c r="U70" i="1"/>
  <c r="V69" i="1"/>
  <c r="U69" i="1"/>
  <c r="V68" i="1"/>
  <c r="U68" i="1"/>
  <c r="V67" i="1"/>
  <c r="U67" i="1"/>
  <c r="V64" i="1"/>
  <c r="U64" i="1"/>
  <c r="V63" i="1"/>
  <c r="U63" i="1"/>
  <c r="V61" i="1"/>
  <c r="U61" i="1"/>
  <c r="V60" i="1"/>
  <c r="U60" i="1"/>
  <c r="V58" i="1"/>
  <c r="U58" i="1"/>
  <c r="V56" i="1"/>
  <c r="V55" i="1"/>
  <c r="U55" i="1"/>
  <c r="V54" i="1"/>
  <c r="U54" i="1"/>
  <c r="V53" i="1"/>
  <c r="U53" i="1"/>
  <c r="V51" i="1"/>
  <c r="U51" i="1"/>
  <c r="V50" i="1"/>
  <c r="V49" i="1"/>
  <c r="U49" i="1"/>
  <c r="V48" i="1"/>
  <c r="U48" i="1"/>
  <c r="V46" i="1"/>
  <c r="U46" i="1"/>
  <c r="V45" i="1"/>
  <c r="U45" i="1"/>
  <c r="V43" i="1"/>
  <c r="V41" i="1"/>
  <c r="U41" i="1"/>
  <c r="V39" i="1"/>
  <c r="U38" i="1"/>
  <c r="V37" i="1"/>
  <c r="U37" i="1"/>
  <c r="V36" i="1"/>
  <c r="U36" i="1"/>
  <c r="V35" i="1"/>
  <c r="U35" i="1"/>
  <c r="V34" i="1"/>
  <c r="U34" i="1"/>
  <c r="V32" i="1"/>
  <c r="U32" i="1"/>
  <c r="V31" i="1"/>
  <c r="U31" i="1"/>
  <c r="V30" i="1"/>
  <c r="U30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V18" i="1"/>
  <c r="U18" i="1"/>
  <c r="V15" i="1"/>
  <c r="U15" i="1"/>
  <c r="V14" i="1"/>
  <c r="U14" i="1"/>
  <c r="V12" i="1"/>
  <c r="U12" i="1"/>
  <c r="V7" i="1" l="1"/>
  <c r="V6" i="1"/>
  <c r="U6" i="1"/>
  <c r="U99" i="1" l="1"/>
  <c r="U95" i="1" l="1"/>
  <c r="T93" i="1" l="1"/>
  <c r="S93" i="1"/>
  <c r="R93" i="1"/>
  <c r="Q93" i="1"/>
  <c r="P93" i="1"/>
  <c r="O93" i="1"/>
  <c r="N93" i="1"/>
  <c r="M93" i="1"/>
  <c r="L93" i="1"/>
  <c r="K93" i="1"/>
  <c r="J93" i="1"/>
  <c r="I93" i="1"/>
  <c r="T102" i="1" l="1"/>
  <c r="S102" i="1"/>
  <c r="R102" i="1"/>
  <c r="Q102" i="1"/>
  <c r="P102" i="1"/>
  <c r="O102" i="1"/>
  <c r="N102" i="1"/>
  <c r="M102" i="1"/>
  <c r="L102" i="1"/>
  <c r="K102" i="1"/>
  <c r="J102" i="1"/>
  <c r="I102" i="1"/>
  <c r="V100" i="1"/>
  <c r="U100" i="1"/>
  <c r="V99" i="1"/>
  <c r="V95" i="1"/>
  <c r="K97" i="1"/>
  <c r="Q97" i="1"/>
  <c r="T97" i="1"/>
  <c r="S97" i="1"/>
  <c r="R97" i="1"/>
  <c r="P97" i="1"/>
  <c r="O97" i="1"/>
  <c r="N97" i="1"/>
  <c r="M97" i="1"/>
  <c r="L97" i="1"/>
  <c r="J97" i="1"/>
  <c r="I97" i="1"/>
  <c r="U102" i="1" l="1"/>
  <c r="V102" i="1"/>
  <c r="U97" i="1"/>
  <c r="V97" i="1"/>
  <c r="U93" i="1"/>
  <c r="V93" i="1"/>
</calcChain>
</file>

<file path=xl/sharedStrings.xml><?xml version="1.0" encoding="utf-8"?>
<sst xmlns="http://schemas.openxmlformats.org/spreadsheetml/2006/main" count="796" uniqueCount="270">
  <si>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</si>
  <si>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</si>
  <si>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</si>
  <si>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</si>
  <si>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</si>
  <si>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</si>
  <si>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</si>
  <si>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</si>
  <si>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</si>
  <si>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</si>
  <si>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</si>
  <si>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</si>
  <si>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</si>
  <si>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</si>
  <si>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</si>
  <si>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</si>
  <si>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</si>
  <si>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</si>
  <si>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</si>
  <si>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</si>
  <si>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</si>
  <si>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</si>
  <si>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</si>
  <si>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</si>
  <si>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</si>
  <si>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</si>
  <si>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</si>
  <si>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</si>
  <si>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</si>
  <si>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</si>
  <si>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</si>
  <si>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</si>
  <si>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</si>
  <si>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</si>
  <si>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</si>
  <si>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ANCASH</t>
  </si>
  <si>
    <t>AMAPOLA 5 S.A.C.</t>
  </si>
  <si>
    <t>AMAPOLA 5</t>
  </si>
  <si>
    <t>AIJA</t>
  </si>
  <si>
    <t>LA MERCED</t>
  </si>
  <si>
    <t>LIXIViACIÓN</t>
  </si>
  <si>
    <t>BALDEON SALCEDO ABEL</t>
  </si>
  <si>
    <t>LAJAS</t>
  </si>
  <si>
    <t>AYACUCHO</t>
  </si>
  <si>
    <t>SUCRE</t>
  </si>
  <si>
    <t>CHALCOS</t>
  </si>
  <si>
    <t>BEDON ESPIRITU GERARDO DAVID</t>
  </si>
  <si>
    <t>VIRGEN DE LA MERCED I</t>
  </si>
  <si>
    <t>OCROS</t>
  </si>
  <si>
    <t>SANTIAGO DE CHILCAS</t>
  </si>
  <si>
    <t>VIRGEN DE LA MERCED</t>
  </si>
  <si>
    <t>CATALINA HUANCA SOCIEDAD MINERA S.A.C.</t>
  </si>
  <si>
    <t>CATALINA HUANCA</t>
  </si>
  <si>
    <t>VICTOR FAJARDO</t>
  </si>
  <si>
    <t>CANARIA</t>
  </si>
  <si>
    <t>COMPAÑÍA DE MINAS BUENAVENTURA S.A.A.</t>
  </si>
  <si>
    <t>JULCANI</t>
  </si>
  <si>
    <t>HUANCAVELICA</t>
  </si>
  <si>
    <t>ANGARAES</t>
  </si>
  <si>
    <t>CCOCHACCASA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</si>
  <si>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</si>
  <si>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</si>
  <si>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</si>
  <si>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</si>
  <si>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</si>
  <si>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</si>
  <si>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</si>
  <si>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</si>
  <si>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</si>
  <si>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COMPAÑIA MINERA ARGENTUM S.A.</t>
  </si>
  <si>
    <t>MOROCOCHA</t>
  </si>
  <si>
    <t>JUNIN</t>
  </si>
  <si>
    <t>YAULI</t>
  </si>
  <si>
    <t>ANTICONA</t>
  </si>
  <si>
    <t>MANUELITA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</si>
  <si>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</si>
  <si>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</si>
  <si>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</si>
  <si>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</si>
  <si>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</si>
  <si>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</si>
  <si>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</si>
  <si>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</si>
  <si>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</si>
  <si>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</si>
  <si>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</si>
  <si>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</si>
  <si>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</si>
  <si>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</si>
  <si>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</si>
  <si>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</si>
  <si>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GALERAS S.A.C.</t>
  </si>
  <si>
    <t>AMABILIA PRIMERA 2010</t>
  </si>
  <si>
    <t>LUCANAS</t>
  </si>
  <si>
    <t>SAISA</t>
  </si>
  <si>
    <t>COMPAÑIA MINERA KOLPA S.A.</t>
  </si>
  <si>
    <t>HUACHOCOLPA UNO</t>
  </si>
  <si>
    <t>HUACHOCOLPA</t>
  </si>
  <si>
    <t>COMPAÑIA MINERA LONDRES S.A.C.</t>
  </si>
  <si>
    <t>OROYA SUR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</si>
  <si>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</si>
  <si>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</si>
  <si>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</si>
  <si>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</si>
  <si>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</si>
  <si>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</si>
  <si>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</si>
  <si>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</si>
  <si>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</si>
  <si>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</si>
  <si>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</si>
  <si>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</si>
  <si>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</si>
  <si>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CAJAMARCA</t>
  </si>
  <si>
    <t>HUALGAYOC</t>
  </si>
  <si>
    <t>COMPAÑIA MINERA SAN VALENTIN S.A.</t>
  </si>
  <si>
    <t>SAN PEDRO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</si>
  <si>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</si>
  <si>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</si>
  <si>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</si>
  <si>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</si>
  <si>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</si>
  <si>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</si>
  <si>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</si>
  <si>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</si>
  <si>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</si>
  <si>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</si>
  <si>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TACAZA</t>
  </si>
  <si>
    <t>PUNO</t>
  </si>
  <si>
    <t>LAMPA</t>
  </si>
  <si>
    <t>SANTA LUCIA</t>
  </si>
  <si>
    <t>CONTONGA PERU S.A.C.</t>
  </si>
  <si>
    <t>CONTONGA</t>
  </si>
  <si>
    <t>HUACHIS</t>
  </si>
  <si>
    <t>DOE RUN PERU S.R.L. EN LIQUIDACION EN MARCHA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</si>
  <si>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</si>
  <si>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</si>
  <si>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</si>
  <si>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</si>
  <si>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</si>
  <si>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</si>
  <si>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</si>
  <si>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</si>
  <si>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</si>
  <si>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SIMON BOLIVAR</t>
  </si>
  <si>
    <t>EMPRESA MINERA LOS QUENUALES S.A.</t>
  </si>
  <si>
    <t>ACUMULACION YAULIYACU</t>
  </si>
  <si>
    <t>HUAROCHIRI</t>
  </si>
  <si>
    <t>CHICLA</t>
  </si>
  <si>
    <t>EMPRESA MINERA MINAS ICAS S.A.C.</t>
  </si>
  <si>
    <t>ICA Nº 1 DE CLARITA FIN</t>
  </si>
  <si>
    <t>SANTIAGO</t>
  </si>
  <si>
    <t>GOLD FIELDS LA CIMA S.A.</t>
  </si>
  <si>
    <t>CAROLINA Nº1</t>
  </si>
  <si>
    <t>HUDBAY PERU S.A.C.</t>
  </si>
  <si>
    <t>CONSTANCIA</t>
  </si>
  <si>
    <t>CHUMBIVILCAS</t>
  </si>
  <si>
    <t>VELILLE</t>
  </si>
  <si>
    <t>KARTIKAY PERUVIAN MINING COMPANY S.A.C.</t>
  </si>
  <si>
    <t>ACUMULACION LOS INCAS I</t>
  </si>
  <si>
    <t>NASCA</t>
  </si>
  <si>
    <t>VISTA ALEGRE</t>
  </si>
  <si>
    <t>MILPO ANDINA PERU S.A.C.</t>
  </si>
  <si>
    <t>MILPO Nº1</t>
  </si>
  <si>
    <t>MINERA ANIMOSA S.A.C.</t>
  </si>
  <si>
    <t>CLEMENTINA</t>
  </si>
  <si>
    <t>MINERA BATEAS S.A.C.</t>
  </si>
  <si>
    <t>SAN CRISTOBAL</t>
  </si>
  <si>
    <t>AREQUIPA</t>
  </si>
  <si>
    <t>CAYLLOMA</t>
  </si>
  <si>
    <t>TOROMOCHO</t>
  </si>
  <si>
    <t>MINERA COLQUISIRI S.A.</t>
  </si>
  <si>
    <t>MARIA TERESA</t>
  </si>
  <si>
    <t>HUARAL</t>
  </si>
  <si>
    <t>CARAVELI</t>
  </si>
  <si>
    <t>MINERA DON ELISEO S.A.C.</t>
  </si>
  <si>
    <t>PARARRAYO</t>
  </si>
  <si>
    <t>AQUIA</t>
  </si>
  <si>
    <t>MINERA HUINAC S.A.C.</t>
  </si>
  <si>
    <t>ADMIRADA-ATILA</t>
  </si>
  <si>
    <t>MINERA LAS BAMBAS S.A.</t>
  </si>
  <si>
    <t>FERROBAMBA</t>
  </si>
  <si>
    <t>APURIMAC</t>
  </si>
  <si>
    <t>COTABAMBAS</t>
  </si>
  <si>
    <t>CHALLHUAHUACHO</t>
  </si>
  <si>
    <t>MINERA SHOUXIN PERU S.A.</t>
  </si>
  <si>
    <t>PLANTA CONCENTRADORA POLIMETALICA MSP</t>
  </si>
  <si>
    <t>MARCONA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</si>
  <si>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</si>
  <si>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</si>
  <si>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</si>
  <si>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</si>
  <si>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</si>
  <si>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</si>
  <si>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</si>
  <si>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</si>
  <si>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PAN AMERICAN SILVER HUARON S.A.</t>
  </si>
  <si>
    <t>HUARON</t>
  </si>
  <si>
    <t>PROCESADORA COSTA SUR S.A.C.</t>
  </si>
  <si>
    <t>RAUL 40</t>
  </si>
  <si>
    <t>HUANUHUANU</t>
  </si>
  <si>
    <t>PROCESADORA SANTA ANA S.A.C.</t>
  </si>
  <si>
    <t>ZORRO I 2008</t>
  </si>
  <si>
    <t>S.M.R.L. GOTAS DE ORO</t>
  </si>
  <si>
    <t>EL SOL NACIENTE TERCERO</t>
  </si>
  <si>
    <t>S.M.R.L. VIRGEN DE LA MERCED</t>
  </si>
  <si>
    <t>HUAYTARA</t>
  </si>
  <si>
    <t>SOCIEDAD MINERA AUSTRIA DUVAZ S.A.C.</t>
  </si>
  <si>
    <t>UEA AUSTRIA DUVAZ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</si>
  <si>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</si>
  <si>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</si>
  <si>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</si>
  <si>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</si>
  <si>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</si>
  <si>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</si>
  <si>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</si>
  <si>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</si>
  <si>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</si>
  <si>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</si>
  <si>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</si>
  <si>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</si>
  <si>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</si>
  <si>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</si>
  <si>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</si>
  <si>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</si>
  <si>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</si>
  <si>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</si>
  <si>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</si>
  <si>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</si>
  <si>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</si>
  <si>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TICLIO</t>
  </si>
  <si>
    <t>ACUMULACION ANDAYCHAGUA</t>
  </si>
  <si>
    <t>HUAY-HUAY</t>
  </si>
  <si>
    <t>CARAHUACRA</t>
  </si>
  <si>
    <t>AURIFERA SACRAMENTO S.A.</t>
  </si>
  <si>
    <t>SACRAMENTO</t>
  </si>
  <si>
    <t>ACUMULACION TOQUEPALA 1</t>
  </si>
  <si>
    <t>MINERA CHINALCO PERU S.A.</t>
  </si>
  <si>
    <t>PRODUCCIÓN MINERA METÁLICA DE COBRE (TMF) - 2018/2017</t>
  </si>
  <si>
    <t>ACUMULACION TOQUEPALA</t>
  </si>
  <si>
    <t>YANACANCHA</t>
  </si>
  <si>
    <t>AC AGREGADOS S.A.</t>
  </si>
  <si>
    <t>AREQUIPA-M</t>
  </si>
  <si>
    <t>CARHUAZ</t>
  </si>
  <si>
    <t>SAN MIGUEL DE ACO</t>
  </si>
  <si>
    <t>CIA MINERA PLATA DORADA S.A.</t>
  </si>
  <si>
    <t>ARIZONA</t>
  </si>
  <si>
    <t>PARINACOCHAS</t>
  </si>
  <si>
    <t>PULLO</t>
  </si>
  <si>
    <t>ANTAMINA 7</t>
  </si>
  <si>
    <t>ANTAMINA Nº 1</t>
  </si>
  <si>
    <t>COMPAÑIA MINERA MILPO S.A.A.</t>
  </si>
  <si>
    <t>MINERA CUPRIFERA G.J. PICKMANN E.I.R.L.</t>
  </si>
  <si>
    <t>NANCY</t>
  </si>
  <si>
    <t>ACARI</t>
  </si>
  <si>
    <t>MINERA FERCAR E.I.R.L.</t>
  </si>
  <si>
    <t>RAQUEL</t>
  </si>
  <si>
    <t>YAUCA DEL ROSARIO</t>
  </si>
  <si>
    <t>MINERA GERMANIA S.A.</t>
  </si>
  <si>
    <t>PACOCOCHA</t>
  </si>
  <si>
    <t>SAN MATEO</t>
  </si>
  <si>
    <t>TOROMOCHO UNO-2013</t>
  </si>
  <si>
    <t>OXIDOS DE PASCO S.A.C.</t>
  </si>
  <si>
    <t>OXIDOS DE PASCO</t>
  </si>
  <si>
    <t>NEXA RESOURCES CAJAMARQUILLA S.A.</t>
  </si>
  <si>
    <t>TOTAL - MAYO</t>
  </si>
  <si>
    <t>TOTAL ACUMULADO ENERO - MAYO</t>
  </si>
  <si>
    <t>TOTAL COMPARADO ACUMULADO - ENERO - MAYO</t>
  </si>
  <si>
    <t>Var. % 2018/2017 - MAYO</t>
  </si>
  <si>
    <t>Var. % 2018/2017 - ENERO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</si>
</sst>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/>
    <xf numFmtId="0" fontId="0" fillId="4" borderId="0" xfId="0" applyFill="1" applyAlignment="1"/>
    <xf numFmtId="3" fontId="5" fillId="0" borderId="19" xfId="0" applyNumberFormat="1" applyFont="1" applyBorder="1" applyAlignment="1"/>
    <xf numFmtId="4" fontId="4" fillId="3" borderId="11" xfId="0" applyNumberFormat="1" applyFont="1" applyFill="1" applyBorder="1"/>
    <xf numFmtId="0" fontId="3" fillId="0" borderId="2" xfId="0" applyFont="1" applyBorder="1" applyAlignment="1"/>
    <xf numFmtId="0" fontId="9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2"/>
  <sheetViews>
    <sheetView showGridLines="0" tabSelected="1" zoomScale="85" zoomScaleNormal="85" workbookViewId="0"/>
  </sheetViews>
  <sheetFormatPr baseColWidth="10" defaultColWidth="11.42578125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4" t="s">
        <v>238</v>
      </c>
    </row>
    <row r="2" spans="1:22" ht="13.5" thickBot="1" x14ac:dyDescent="0.25">
      <c r="A2" s="51"/>
    </row>
    <row r="3" spans="1:22" customFormat="1" ht="13.5" thickBot="1" x14ac:dyDescent="0.25">
      <c r="A3" s="45"/>
      <c r="I3" s="59">
        <v>2018</v>
      </c>
      <c r="J3" s="60"/>
      <c r="K3" s="60"/>
      <c r="L3" s="60"/>
      <c r="M3" s="60"/>
      <c r="N3" s="61"/>
      <c r="O3" s="59">
        <v>2017</v>
      </c>
      <c r="P3" s="60"/>
      <c r="Q3" s="60"/>
      <c r="R3" s="60"/>
      <c r="S3" s="60"/>
      <c r="T3" s="61"/>
      <c r="U3" s="5"/>
      <c r="V3" s="5"/>
    </row>
    <row r="4" spans="1:22" customFormat="1" ht="73.5" customHeight="1" x14ac:dyDescent="0.2">
      <c r="A4" s="46" t="s">
        <v>0</v>
      </c>
      <c r="B4" s="28" t="s">
        <v>1</v>
      </c>
      <c r="C4" s="28" t="s">
        <v>11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12</v>
      </c>
      <c r="J4" s="28" t="s">
        <v>7</v>
      </c>
      <c r="K4" s="28" t="s">
        <v>265</v>
      </c>
      <c r="L4" s="28" t="s">
        <v>13</v>
      </c>
      <c r="M4" s="28" t="s">
        <v>8</v>
      </c>
      <c r="N4" s="47" t="s">
        <v>266</v>
      </c>
      <c r="O4" s="46" t="s">
        <v>14</v>
      </c>
      <c r="P4" s="28" t="s">
        <v>15</v>
      </c>
      <c r="Q4" s="28" t="s">
        <v>265</v>
      </c>
      <c r="R4" s="28" t="s">
        <v>16</v>
      </c>
      <c r="S4" s="28" t="s">
        <v>17</v>
      </c>
      <c r="T4" s="47" t="s">
        <v>267</v>
      </c>
      <c r="U4" s="48" t="s">
        <v>268</v>
      </c>
      <c r="V4" s="47" t="s">
        <v>269</v>
      </c>
    </row>
    <row r="5" spans="1:22" x14ac:dyDescent="0.2">
      <c r="A5" s="16"/>
      <c r="B5" s="9"/>
      <c r="C5" s="9"/>
      <c r="D5" s="9"/>
      <c r="E5" s="9"/>
      <c r="F5" s="9"/>
      <c r="G5" s="9"/>
      <c r="H5" s="14"/>
      <c r="I5" s="16"/>
      <c r="J5" s="9"/>
      <c r="K5" s="10"/>
      <c r="L5" s="9"/>
      <c r="M5" s="9"/>
      <c r="N5" s="17"/>
      <c r="O5" s="16"/>
      <c r="P5" s="9"/>
      <c r="Q5" s="10"/>
      <c r="R5" s="9"/>
      <c r="S5" s="9"/>
      <c r="T5" s="17"/>
      <c r="U5" s="15"/>
      <c r="V5" s="30"/>
    </row>
    <row r="6" spans="1:22" ht="15" x14ac:dyDescent="0.2">
      <c r="A6" s="40" t="s">
        <v>9</v>
      </c>
      <c r="B6" s="37" t="s">
        <v>33</v>
      </c>
      <c r="C6" s="37" t="s">
        <v>34</v>
      </c>
      <c r="D6" s="37" t="s">
        <v>241</v>
      </c>
      <c r="E6" s="37" t="s">
        <v>242</v>
      </c>
      <c r="F6" s="37" t="s">
        <v>35</v>
      </c>
      <c r="G6" s="37" t="s">
        <v>243</v>
      </c>
      <c r="H6" s="41" t="s">
        <v>244</v>
      </c>
      <c r="I6" s="42">
        <v>26.665765</v>
      </c>
      <c r="J6" s="38">
        <v>11.172700000000001</v>
      </c>
      <c r="K6" s="39">
        <v>37.838464999999999</v>
      </c>
      <c r="L6" s="38">
        <v>73.365735000000001</v>
      </c>
      <c r="M6" s="38">
        <v>34.850647000000002</v>
      </c>
      <c r="N6" s="43">
        <v>108.216382</v>
      </c>
      <c r="O6" s="42">
        <v>14.956531999999999</v>
      </c>
      <c r="P6" s="38">
        <v>7.5107470000000003</v>
      </c>
      <c r="Q6" s="39">
        <v>22.467279000000001</v>
      </c>
      <c r="R6" s="38">
        <v>47.433709999999998</v>
      </c>
      <c r="S6" s="38">
        <v>31.659935000000001</v>
      </c>
      <c r="T6" s="43">
        <v>79.093644999999995</v>
      </c>
      <c r="U6" s="25">
        <f t="shared" ref="U6:U7" si="0">+((K6/Q6)-1)*100</f>
        <v>68.415877151834877</v>
      </c>
      <c r="V6" s="31">
        <f t="shared" ref="V6:V7" si="1">+((N6/T6)-1)*100</f>
        <v>36.820577683580026</v>
      </c>
    </row>
    <row r="7" spans="1:22" ht="15" x14ac:dyDescent="0.2">
      <c r="A7" s="40" t="s">
        <v>9</v>
      </c>
      <c r="B7" s="37" t="s">
        <v>33</v>
      </c>
      <c r="C7" s="37" t="s">
        <v>34</v>
      </c>
      <c r="D7" s="37" t="s">
        <v>36</v>
      </c>
      <c r="E7" s="37" t="s">
        <v>37</v>
      </c>
      <c r="F7" s="37" t="s">
        <v>35</v>
      </c>
      <c r="G7" s="37" t="s">
        <v>38</v>
      </c>
      <c r="H7" s="41" t="s">
        <v>39</v>
      </c>
      <c r="I7" s="42">
        <v>0</v>
      </c>
      <c r="J7" s="38">
        <v>9.9965449999999993</v>
      </c>
      <c r="K7" s="39">
        <v>9.9965449999999993</v>
      </c>
      <c r="L7" s="38">
        <v>0</v>
      </c>
      <c r="M7" s="38">
        <v>54.278967999999999</v>
      </c>
      <c r="N7" s="43">
        <v>54.278967999999999</v>
      </c>
      <c r="O7" s="42">
        <v>0</v>
      </c>
      <c r="P7" s="38">
        <v>1.0738080000000001</v>
      </c>
      <c r="Q7" s="39">
        <v>1.0738080000000001</v>
      </c>
      <c r="R7" s="38">
        <v>0</v>
      </c>
      <c r="S7" s="38">
        <v>29.075813</v>
      </c>
      <c r="T7" s="43">
        <v>29.075813</v>
      </c>
      <c r="U7" s="35" t="s">
        <v>28</v>
      </c>
      <c r="V7" s="31">
        <f t="shared" si="1"/>
        <v>86.680826431233399</v>
      </c>
    </row>
    <row r="8" spans="1:22" ht="15" x14ac:dyDescent="0.2">
      <c r="A8" s="40" t="s">
        <v>9</v>
      </c>
      <c r="B8" s="37" t="s">
        <v>33</v>
      </c>
      <c r="C8" s="37" t="s">
        <v>34</v>
      </c>
      <c r="D8" s="37" t="s">
        <v>234</v>
      </c>
      <c r="E8" s="37" t="s">
        <v>235</v>
      </c>
      <c r="F8" s="37" t="s">
        <v>57</v>
      </c>
      <c r="G8" s="37" t="s">
        <v>206</v>
      </c>
      <c r="H8" s="41" t="s">
        <v>206</v>
      </c>
      <c r="I8" s="42">
        <v>0</v>
      </c>
      <c r="J8" s="38">
        <v>0</v>
      </c>
      <c r="K8" s="39">
        <v>0</v>
      </c>
      <c r="L8" s="38">
        <v>37.368763999999999</v>
      </c>
      <c r="M8" s="38">
        <v>0</v>
      </c>
      <c r="N8" s="43">
        <v>37.368763999999999</v>
      </c>
      <c r="O8" s="42">
        <v>0</v>
      </c>
      <c r="P8" s="38">
        <v>0</v>
      </c>
      <c r="Q8" s="39">
        <v>0</v>
      </c>
      <c r="R8" s="38">
        <v>0</v>
      </c>
      <c r="S8" s="38">
        <v>0</v>
      </c>
      <c r="T8" s="43">
        <v>0</v>
      </c>
      <c r="U8" s="35" t="s">
        <v>28</v>
      </c>
      <c r="V8" s="36" t="s">
        <v>28</v>
      </c>
    </row>
    <row r="9" spans="1:22" ht="15" x14ac:dyDescent="0.2">
      <c r="A9" s="40" t="s">
        <v>9</v>
      </c>
      <c r="B9" s="37" t="s">
        <v>33</v>
      </c>
      <c r="C9" s="37" t="s">
        <v>34</v>
      </c>
      <c r="D9" s="37" t="s">
        <v>41</v>
      </c>
      <c r="E9" s="37" t="s">
        <v>42</v>
      </c>
      <c r="F9" s="37" t="s">
        <v>43</v>
      </c>
      <c r="G9" s="37" t="s">
        <v>44</v>
      </c>
      <c r="H9" s="41" t="s">
        <v>45</v>
      </c>
      <c r="I9" s="42">
        <v>0</v>
      </c>
      <c r="J9" s="38">
        <v>0</v>
      </c>
      <c r="K9" s="39">
        <v>0</v>
      </c>
      <c r="L9" s="38">
        <v>4.7052969999999998</v>
      </c>
      <c r="M9" s="38">
        <v>0</v>
      </c>
      <c r="N9" s="43">
        <v>4.7052969999999998</v>
      </c>
      <c r="O9" s="42">
        <v>0</v>
      </c>
      <c r="P9" s="38">
        <v>0</v>
      </c>
      <c r="Q9" s="39">
        <v>0</v>
      </c>
      <c r="R9" s="38">
        <v>0</v>
      </c>
      <c r="S9" s="38">
        <v>0</v>
      </c>
      <c r="T9" s="43">
        <v>0</v>
      </c>
      <c r="U9" s="35" t="s">
        <v>28</v>
      </c>
      <c r="V9" s="36" t="s">
        <v>28</v>
      </c>
    </row>
    <row r="10" spans="1:22" ht="15" x14ac:dyDescent="0.2">
      <c r="A10" s="40" t="s">
        <v>9</v>
      </c>
      <c r="B10" s="37" t="s">
        <v>33</v>
      </c>
      <c r="C10" s="37" t="s">
        <v>34</v>
      </c>
      <c r="D10" s="37" t="s">
        <v>46</v>
      </c>
      <c r="E10" s="37" t="s">
        <v>50</v>
      </c>
      <c r="F10" s="37" t="s">
        <v>35</v>
      </c>
      <c r="G10" s="37" t="s">
        <v>48</v>
      </c>
      <c r="H10" s="41" t="s">
        <v>49</v>
      </c>
      <c r="I10" s="42">
        <v>0</v>
      </c>
      <c r="J10" s="38">
        <v>0</v>
      </c>
      <c r="K10" s="39">
        <v>0</v>
      </c>
      <c r="L10" s="38">
        <v>79.52</v>
      </c>
      <c r="M10" s="38">
        <v>0</v>
      </c>
      <c r="N10" s="43">
        <v>79.52</v>
      </c>
      <c r="O10" s="42">
        <v>0</v>
      </c>
      <c r="P10" s="38">
        <v>0</v>
      </c>
      <c r="Q10" s="39">
        <v>0</v>
      </c>
      <c r="R10" s="38">
        <v>0</v>
      </c>
      <c r="S10" s="38">
        <v>0</v>
      </c>
      <c r="T10" s="43">
        <v>0</v>
      </c>
      <c r="U10" s="35" t="s">
        <v>28</v>
      </c>
      <c r="V10" s="36" t="s">
        <v>28</v>
      </c>
    </row>
    <row r="11" spans="1:22" ht="15" x14ac:dyDescent="0.2">
      <c r="A11" s="40" t="s">
        <v>9</v>
      </c>
      <c r="B11" s="37" t="s">
        <v>33</v>
      </c>
      <c r="C11" s="37" t="s">
        <v>34</v>
      </c>
      <c r="D11" s="37" t="s">
        <v>46</v>
      </c>
      <c r="E11" s="37" t="s">
        <v>47</v>
      </c>
      <c r="F11" s="37" t="s">
        <v>35</v>
      </c>
      <c r="G11" s="37" t="s">
        <v>48</v>
      </c>
      <c r="H11" s="41" t="s">
        <v>49</v>
      </c>
      <c r="I11" s="42">
        <v>0</v>
      </c>
      <c r="J11" s="38">
        <v>0</v>
      </c>
      <c r="K11" s="39">
        <v>0</v>
      </c>
      <c r="L11" s="38">
        <v>51.19</v>
      </c>
      <c r="M11" s="38">
        <v>0</v>
      </c>
      <c r="N11" s="43">
        <v>51.19</v>
      </c>
      <c r="O11" s="42">
        <v>0</v>
      </c>
      <c r="P11" s="38">
        <v>0</v>
      </c>
      <c r="Q11" s="39">
        <v>0</v>
      </c>
      <c r="R11" s="38">
        <v>0</v>
      </c>
      <c r="S11" s="38">
        <v>0</v>
      </c>
      <c r="T11" s="43">
        <v>0</v>
      </c>
      <c r="U11" s="35" t="s">
        <v>28</v>
      </c>
      <c r="V11" s="36" t="s">
        <v>28</v>
      </c>
    </row>
    <row r="12" spans="1:22" ht="15" x14ac:dyDescent="0.2">
      <c r="A12" s="40" t="s">
        <v>9</v>
      </c>
      <c r="B12" s="37" t="s">
        <v>33</v>
      </c>
      <c r="C12" s="37" t="s">
        <v>31</v>
      </c>
      <c r="D12" s="37" t="s">
        <v>51</v>
      </c>
      <c r="E12" s="37" t="s">
        <v>52</v>
      </c>
      <c r="F12" s="37" t="s">
        <v>43</v>
      </c>
      <c r="G12" s="37" t="s">
        <v>53</v>
      </c>
      <c r="H12" s="41" t="s">
        <v>54</v>
      </c>
      <c r="I12" s="42">
        <v>0</v>
      </c>
      <c r="J12" s="38">
        <v>49.903627999999998</v>
      </c>
      <c r="K12" s="39">
        <v>49.903627999999998</v>
      </c>
      <c r="L12" s="38">
        <v>0</v>
      </c>
      <c r="M12" s="38">
        <v>172.14487199999999</v>
      </c>
      <c r="N12" s="43">
        <v>172.14487199999999</v>
      </c>
      <c r="O12" s="42">
        <v>0</v>
      </c>
      <c r="P12" s="38">
        <v>49.011761999999997</v>
      </c>
      <c r="Q12" s="39">
        <v>49.011761999999997</v>
      </c>
      <c r="R12" s="38">
        <v>0</v>
      </c>
      <c r="S12" s="38">
        <v>207.56658899999999</v>
      </c>
      <c r="T12" s="43">
        <v>207.56658899999999</v>
      </c>
      <c r="U12" s="25">
        <f t="shared" ref="U8:U16" si="2">+((K12/Q12)-1)*100</f>
        <v>1.8196978921100726</v>
      </c>
      <c r="V12" s="31">
        <f t="shared" ref="V8:V16" si="3">+((N12/T12)-1)*100</f>
        <v>-17.065230570417089</v>
      </c>
    </row>
    <row r="13" spans="1:22" ht="15" x14ac:dyDescent="0.2">
      <c r="A13" s="40" t="s">
        <v>9</v>
      </c>
      <c r="B13" s="37" t="s">
        <v>33</v>
      </c>
      <c r="C13" s="37" t="s">
        <v>31</v>
      </c>
      <c r="D13" s="37" t="s">
        <v>245</v>
      </c>
      <c r="E13" s="37" t="s">
        <v>246</v>
      </c>
      <c r="F13" s="37" t="s">
        <v>43</v>
      </c>
      <c r="G13" s="37" t="s">
        <v>247</v>
      </c>
      <c r="H13" s="41" t="s">
        <v>248</v>
      </c>
      <c r="I13" s="42">
        <v>0</v>
      </c>
      <c r="J13" s="38">
        <v>0</v>
      </c>
      <c r="K13" s="39">
        <v>0</v>
      </c>
      <c r="L13" s="38">
        <v>0</v>
      </c>
      <c r="M13" s="38">
        <v>0</v>
      </c>
      <c r="N13" s="43">
        <v>0</v>
      </c>
      <c r="O13" s="42">
        <v>10.013</v>
      </c>
      <c r="P13" s="38">
        <v>0</v>
      </c>
      <c r="Q13" s="39">
        <v>10.013</v>
      </c>
      <c r="R13" s="38">
        <v>78.988669999999999</v>
      </c>
      <c r="S13" s="38">
        <v>0</v>
      </c>
      <c r="T13" s="43">
        <v>78.988669999999999</v>
      </c>
      <c r="U13" s="35" t="s">
        <v>28</v>
      </c>
      <c r="V13" s="36" t="s">
        <v>28</v>
      </c>
    </row>
    <row r="14" spans="1:22" ht="15" x14ac:dyDescent="0.2">
      <c r="A14" s="40" t="s">
        <v>9</v>
      </c>
      <c r="B14" s="37" t="s">
        <v>33</v>
      </c>
      <c r="C14" s="37" t="s">
        <v>31</v>
      </c>
      <c r="D14" s="37" t="s">
        <v>55</v>
      </c>
      <c r="E14" s="37" t="s">
        <v>56</v>
      </c>
      <c r="F14" s="37" t="s">
        <v>57</v>
      </c>
      <c r="G14" s="37" t="s">
        <v>58</v>
      </c>
      <c r="H14" s="41" t="s">
        <v>59</v>
      </c>
      <c r="I14" s="42">
        <v>0</v>
      </c>
      <c r="J14" s="38">
        <v>13.840643999999999</v>
      </c>
      <c r="K14" s="39">
        <v>13.840643999999999</v>
      </c>
      <c r="L14" s="38">
        <v>0</v>
      </c>
      <c r="M14" s="38">
        <v>62.506492000000001</v>
      </c>
      <c r="N14" s="43">
        <v>62.506492000000001</v>
      </c>
      <c r="O14" s="42">
        <v>0</v>
      </c>
      <c r="P14" s="38">
        <v>19.395844</v>
      </c>
      <c r="Q14" s="39">
        <v>19.395844</v>
      </c>
      <c r="R14" s="38">
        <v>0</v>
      </c>
      <c r="S14" s="38">
        <v>103.547293</v>
      </c>
      <c r="T14" s="43">
        <v>103.547293</v>
      </c>
      <c r="U14" s="25">
        <f t="shared" ref="U14:U77" si="4">+((K14/Q14)-1)*100</f>
        <v>-28.64118725640401</v>
      </c>
      <c r="V14" s="31">
        <f t="shared" ref="V14:V77" si="5">+((N14/T14)-1)*100</f>
        <v>-39.634837194633363</v>
      </c>
    </row>
    <row r="15" spans="1:22" ht="15" x14ac:dyDescent="0.2">
      <c r="A15" s="40" t="s">
        <v>9</v>
      </c>
      <c r="B15" s="37" t="s">
        <v>33</v>
      </c>
      <c r="C15" s="37" t="s">
        <v>31</v>
      </c>
      <c r="D15" s="37" t="s">
        <v>60</v>
      </c>
      <c r="E15" s="37" t="s">
        <v>61</v>
      </c>
      <c r="F15" s="37" t="s">
        <v>35</v>
      </c>
      <c r="G15" s="37" t="s">
        <v>62</v>
      </c>
      <c r="H15" s="41" t="s">
        <v>63</v>
      </c>
      <c r="I15" s="42">
        <v>38017.101702</v>
      </c>
      <c r="J15" s="38">
        <v>1396.290254</v>
      </c>
      <c r="K15" s="39">
        <v>39413.391955999999</v>
      </c>
      <c r="L15" s="38">
        <v>179985.39645299999</v>
      </c>
      <c r="M15" s="38">
        <v>5983.04115</v>
      </c>
      <c r="N15" s="43">
        <v>185968.43760400001</v>
      </c>
      <c r="O15" s="42">
        <v>44943.162582999998</v>
      </c>
      <c r="P15" s="38">
        <v>1465.3179319999999</v>
      </c>
      <c r="Q15" s="39">
        <v>46408.480514000003</v>
      </c>
      <c r="R15" s="38">
        <v>167202.54045</v>
      </c>
      <c r="S15" s="38">
        <v>6533.9865390000004</v>
      </c>
      <c r="T15" s="43">
        <v>173736.52698900001</v>
      </c>
      <c r="U15" s="25">
        <f t="shared" si="4"/>
        <v>-15.072867028882364</v>
      </c>
      <c r="V15" s="31">
        <f t="shared" si="5"/>
        <v>7.0404944930057445</v>
      </c>
    </row>
    <row r="16" spans="1:22" ht="15" x14ac:dyDescent="0.2">
      <c r="A16" s="40" t="s">
        <v>9</v>
      </c>
      <c r="B16" s="37" t="s">
        <v>33</v>
      </c>
      <c r="C16" s="37" t="s">
        <v>31</v>
      </c>
      <c r="D16" s="37" t="s">
        <v>60</v>
      </c>
      <c r="E16" s="37" t="s">
        <v>250</v>
      </c>
      <c r="F16" s="37" t="s">
        <v>35</v>
      </c>
      <c r="G16" s="37" t="s">
        <v>62</v>
      </c>
      <c r="H16" s="41" t="s">
        <v>63</v>
      </c>
      <c r="I16" s="42">
        <v>0</v>
      </c>
      <c r="J16" s="38">
        <v>0</v>
      </c>
      <c r="K16" s="39">
        <v>0</v>
      </c>
      <c r="L16" s="38">
        <v>334.84865300000001</v>
      </c>
      <c r="M16" s="38">
        <v>10.333842000000001</v>
      </c>
      <c r="N16" s="43">
        <v>345.18249500000002</v>
      </c>
      <c r="O16" s="42">
        <v>0</v>
      </c>
      <c r="P16" s="38">
        <v>0</v>
      </c>
      <c r="Q16" s="39">
        <v>0</v>
      </c>
      <c r="R16" s="38">
        <v>0</v>
      </c>
      <c r="S16" s="38">
        <v>0</v>
      </c>
      <c r="T16" s="43">
        <v>0</v>
      </c>
      <c r="U16" s="35" t="s">
        <v>28</v>
      </c>
      <c r="V16" s="36" t="s">
        <v>28</v>
      </c>
    </row>
    <row r="17" spans="1:22" ht="15" x14ac:dyDescent="0.2">
      <c r="A17" s="40" t="s">
        <v>9</v>
      </c>
      <c r="B17" s="37" t="s">
        <v>33</v>
      </c>
      <c r="C17" s="37" t="s">
        <v>31</v>
      </c>
      <c r="D17" s="37" t="s">
        <v>60</v>
      </c>
      <c r="E17" s="37" t="s">
        <v>249</v>
      </c>
      <c r="F17" s="37" t="s">
        <v>35</v>
      </c>
      <c r="G17" s="37" t="s">
        <v>62</v>
      </c>
      <c r="H17" s="41" t="s">
        <v>63</v>
      </c>
      <c r="I17" s="42">
        <v>0</v>
      </c>
      <c r="J17" s="38">
        <v>0</v>
      </c>
      <c r="K17" s="39">
        <v>0</v>
      </c>
      <c r="L17" s="38">
        <v>186.699701</v>
      </c>
      <c r="M17" s="38">
        <v>5.3360469999999998</v>
      </c>
      <c r="N17" s="43">
        <v>192.03574800000001</v>
      </c>
      <c r="O17" s="42">
        <v>0</v>
      </c>
      <c r="P17" s="38">
        <v>0</v>
      </c>
      <c r="Q17" s="39">
        <v>0</v>
      </c>
      <c r="R17" s="38">
        <v>0</v>
      </c>
      <c r="S17" s="38">
        <v>0</v>
      </c>
      <c r="T17" s="43">
        <v>0</v>
      </c>
      <c r="U17" s="35" t="s">
        <v>28</v>
      </c>
      <c r="V17" s="36" t="s">
        <v>28</v>
      </c>
    </row>
    <row r="18" spans="1:22" ht="15" x14ac:dyDescent="0.2">
      <c r="A18" s="40" t="s">
        <v>9</v>
      </c>
      <c r="B18" s="37" t="s">
        <v>33</v>
      </c>
      <c r="C18" s="37" t="s">
        <v>31</v>
      </c>
      <c r="D18" s="37" t="s">
        <v>64</v>
      </c>
      <c r="E18" s="37" t="s">
        <v>65</v>
      </c>
      <c r="F18" s="37" t="s">
        <v>66</v>
      </c>
      <c r="G18" s="37" t="s">
        <v>67</v>
      </c>
      <c r="H18" s="41" t="s">
        <v>67</v>
      </c>
      <c r="I18" s="42">
        <v>18822.9015</v>
      </c>
      <c r="J18" s="38">
        <v>0</v>
      </c>
      <c r="K18" s="39">
        <v>18822.9015</v>
      </c>
      <c r="L18" s="38">
        <v>84027.361369999999</v>
      </c>
      <c r="M18" s="38">
        <v>0</v>
      </c>
      <c r="N18" s="43">
        <v>84027.361369999999</v>
      </c>
      <c r="O18" s="42">
        <v>17522.273140000001</v>
      </c>
      <c r="P18" s="38">
        <v>0</v>
      </c>
      <c r="Q18" s="39">
        <v>17522.273140000001</v>
      </c>
      <c r="R18" s="38">
        <v>79586.780769999998</v>
      </c>
      <c r="S18" s="38">
        <v>0</v>
      </c>
      <c r="T18" s="43">
        <v>79586.780769999998</v>
      </c>
      <c r="U18" s="25">
        <f t="shared" si="4"/>
        <v>7.422714790530871</v>
      </c>
      <c r="V18" s="31">
        <f t="shared" si="5"/>
        <v>5.5795454433983815</v>
      </c>
    </row>
    <row r="19" spans="1:22" ht="15" x14ac:dyDescent="0.2">
      <c r="A19" s="40" t="s">
        <v>9</v>
      </c>
      <c r="B19" s="37" t="s">
        <v>68</v>
      </c>
      <c r="C19" s="37" t="s">
        <v>31</v>
      </c>
      <c r="D19" s="37" t="s">
        <v>64</v>
      </c>
      <c r="E19" s="37" t="s">
        <v>65</v>
      </c>
      <c r="F19" s="37" t="s">
        <v>66</v>
      </c>
      <c r="G19" s="37" t="s">
        <v>67</v>
      </c>
      <c r="H19" s="41" t="s">
        <v>67</v>
      </c>
      <c r="I19" s="42">
        <v>0</v>
      </c>
      <c r="J19" s="38">
        <v>0</v>
      </c>
      <c r="K19" s="39">
        <v>0</v>
      </c>
      <c r="L19" s="38">
        <v>0</v>
      </c>
      <c r="M19" s="38">
        <v>8.3429909999999996</v>
      </c>
      <c r="N19" s="43">
        <v>8.3429909999999996</v>
      </c>
      <c r="O19" s="42">
        <v>0</v>
      </c>
      <c r="P19" s="38">
        <v>6.3669669999999998</v>
      </c>
      <c r="Q19" s="39">
        <v>6.3669669999999998</v>
      </c>
      <c r="R19" s="38">
        <v>0</v>
      </c>
      <c r="S19" s="38">
        <v>13.746525999999999</v>
      </c>
      <c r="T19" s="43">
        <v>13.746525999999999</v>
      </c>
      <c r="U19" s="35" t="s">
        <v>28</v>
      </c>
      <c r="V19" s="31">
        <f t="shared" si="5"/>
        <v>-39.308367801435793</v>
      </c>
    </row>
    <row r="20" spans="1:22" ht="15" x14ac:dyDescent="0.2">
      <c r="A20" s="40" t="s">
        <v>9</v>
      </c>
      <c r="B20" s="37" t="s">
        <v>33</v>
      </c>
      <c r="C20" s="37" t="s">
        <v>31</v>
      </c>
      <c r="D20" s="37" t="s">
        <v>69</v>
      </c>
      <c r="E20" s="37" t="s">
        <v>70</v>
      </c>
      <c r="F20" s="37" t="s">
        <v>71</v>
      </c>
      <c r="G20" s="37" t="s">
        <v>72</v>
      </c>
      <c r="H20" s="41" t="s">
        <v>70</v>
      </c>
      <c r="I20" s="42">
        <v>93.229184000000004</v>
      </c>
      <c r="J20" s="38">
        <v>24.100816999999999</v>
      </c>
      <c r="K20" s="39">
        <v>117.330001</v>
      </c>
      <c r="L20" s="38">
        <v>662.30724199999997</v>
      </c>
      <c r="M20" s="38">
        <v>122.84286</v>
      </c>
      <c r="N20" s="43">
        <v>785.15010199999995</v>
      </c>
      <c r="O20" s="42">
        <v>195.47386</v>
      </c>
      <c r="P20" s="38">
        <v>31.845471</v>
      </c>
      <c r="Q20" s="39">
        <v>227.31933100000001</v>
      </c>
      <c r="R20" s="38">
        <v>1118.5939410000001</v>
      </c>
      <c r="S20" s="38">
        <v>139.24238600000001</v>
      </c>
      <c r="T20" s="43">
        <v>1257.836327</v>
      </c>
      <c r="U20" s="25">
        <f t="shared" si="4"/>
        <v>-48.385383467453543</v>
      </c>
      <c r="V20" s="31">
        <f t="shared" si="5"/>
        <v>-37.579310984552286</v>
      </c>
    </row>
    <row r="21" spans="1:22" ht="15" x14ac:dyDescent="0.2">
      <c r="A21" s="40" t="s">
        <v>9</v>
      </c>
      <c r="B21" s="37" t="s">
        <v>33</v>
      </c>
      <c r="C21" s="37" t="s">
        <v>31</v>
      </c>
      <c r="D21" s="37" t="s">
        <v>69</v>
      </c>
      <c r="E21" s="37" t="s">
        <v>74</v>
      </c>
      <c r="F21" s="37" t="s">
        <v>71</v>
      </c>
      <c r="G21" s="37" t="s">
        <v>72</v>
      </c>
      <c r="H21" s="41" t="s">
        <v>72</v>
      </c>
      <c r="I21" s="42">
        <v>107.97579</v>
      </c>
      <c r="J21" s="38">
        <v>16.979316000000001</v>
      </c>
      <c r="K21" s="39">
        <v>124.955106</v>
      </c>
      <c r="L21" s="38">
        <v>684.90643699999998</v>
      </c>
      <c r="M21" s="38">
        <v>80.475234999999998</v>
      </c>
      <c r="N21" s="43">
        <v>765.38167199999998</v>
      </c>
      <c r="O21" s="42">
        <v>195.57405</v>
      </c>
      <c r="P21" s="38">
        <v>16.344562</v>
      </c>
      <c r="Q21" s="39">
        <v>211.918612</v>
      </c>
      <c r="R21" s="38">
        <v>1089.5845019999999</v>
      </c>
      <c r="S21" s="38">
        <v>68.528568000000007</v>
      </c>
      <c r="T21" s="43">
        <v>1158.1130700000001</v>
      </c>
      <c r="U21" s="25">
        <f t="shared" si="4"/>
        <v>-41.036275756656991</v>
      </c>
      <c r="V21" s="31">
        <f t="shared" si="5"/>
        <v>-33.911317312047963</v>
      </c>
    </row>
    <row r="22" spans="1:22" ht="15" x14ac:dyDescent="0.2">
      <c r="A22" s="40" t="s">
        <v>9</v>
      </c>
      <c r="B22" s="37" t="s">
        <v>33</v>
      </c>
      <c r="C22" s="37" t="s">
        <v>31</v>
      </c>
      <c r="D22" s="37" t="s">
        <v>69</v>
      </c>
      <c r="E22" s="37" t="s">
        <v>73</v>
      </c>
      <c r="F22" s="37" t="s">
        <v>71</v>
      </c>
      <c r="G22" s="37" t="s">
        <v>72</v>
      </c>
      <c r="H22" s="41" t="s">
        <v>72</v>
      </c>
      <c r="I22" s="42">
        <v>74.318056999999996</v>
      </c>
      <c r="J22" s="38">
        <v>34.155135999999999</v>
      </c>
      <c r="K22" s="39">
        <v>108.47319299999999</v>
      </c>
      <c r="L22" s="38">
        <v>551.92176400000005</v>
      </c>
      <c r="M22" s="38">
        <v>181.74676199999999</v>
      </c>
      <c r="N22" s="43">
        <v>733.66852600000004</v>
      </c>
      <c r="O22" s="42">
        <v>170.91566499999999</v>
      </c>
      <c r="P22" s="38">
        <v>52.613160999999998</v>
      </c>
      <c r="Q22" s="39">
        <v>223.52882600000001</v>
      </c>
      <c r="R22" s="38">
        <v>981.424488</v>
      </c>
      <c r="S22" s="38">
        <v>230.10415499999999</v>
      </c>
      <c r="T22" s="43">
        <v>1211.5286430000001</v>
      </c>
      <c r="U22" s="25">
        <f t="shared" si="4"/>
        <v>-51.472391753178179</v>
      </c>
      <c r="V22" s="31">
        <f t="shared" si="5"/>
        <v>-39.442742007049681</v>
      </c>
    </row>
    <row r="23" spans="1:22" ht="15" x14ac:dyDescent="0.2">
      <c r="A23" s="40" t="s">
        <v>9</v>
      </c>
      <c r="B23" s="37" t="s">
        <v>33</v>
      </c>
      <c r="C23" s="37" t="s">
        <v>31</v>
      </c>
      <c r="D23" s="37" t="s">
        <v>75</v>
      </c>
      <c r="E23" s="37" t="s">
        <v>76</v>
      </c>
      <c r="F23" s="37" t="s">
        <v>77</v>
      </c>
      <c r="G23" s="37" t="s">
        <v>77</v>
      </c>
      <c r="H23" s="41" t="s">
        <v>78</v>
      </c>
      <c r="I23" s="42">
        <v>7.0013259999999997</v>
      </c>
      <c r="J23" s="38">
        <v>104.20686600000001</v>
      </c>
      <c r="K23" s="39">
        <v>111.208192</v>
      </c>
      <c r="L23" s="38">
        <v>32.959099000000002</v>
      </c>
      <c r="M23" s="38">
        <v>412.55133999999998</v>
      </c>
      <c r="N23" s="43">
        <v>445.51043900000002</v>
      </c>
      <c r="O23" s="42">
        <v>17.331384</v>
      </c>
      <c r="P23" s="38">
        <v>81.785659999999993</v>
      </c>
      <c r="Q23" s="39">
        <v>99.117044000000007</v>
      </c>
      <c r="R23" s="38">
        <v>44.049802999999997</v>
      </c>
      <c r="S23" s="38">
        <v>304.03784899999999</v>
      </c>
      <c r="T23" s="43">
        <v>348.08765199999999</v>
      </c>
      <c r="U23" s="25">
        <f t="shared" si="4"/>
        <v>12.19885855352989</v>
      </c>
      <c r="V23" s="31">
        <f t="shared" si="5"/>
        <v>27.988004297262471</v>
      </c>
    </row>
    <row r="24" spans="1:22" ht="15" x14ac:dyDescent="0.2">
      <c r="A24" s="40" t="s">
        <v>9</v>
      </c>
      <c r="B24" s="37" t="s">
        <v>33</v>
      </c>
      <c r="C24" s="37" t="s">
        <v>31</v>
      </c>
      <c r="D24" s="37" t="s">
        <v>79</v>
      </c>
      <c r="E24" s="37" t="s">
        <v>80</v>
      </c>
      <c r="F24" s="37" t="s">
        <v>71</v>
      </c>
      <c r="G24" s="37" t="s">
        <v>72</v>
      </c>
      <c r="H24" s="41" t="s">
        <v>72</v>
      </c>
      <c r="I24" s="42">
        <v>298.25593199999997</v>
      </c>
      <c r="J24" s="38">
        <v>0</v>
      </c>
      <c r="K24" s="39">
        <v>298.25593199999997</v>
      </c>
      <c r="L24" s="38">
        <v>1308.633249</v>
      </c>
      <c r="M24" s="38">
        <v>54.315947000000001</v>
      </c>
      <c r="N24" s="43">
        <v>1362.949196</v>
      </c>
      <c r="O24" s="42">
        <v>269.93543799999998</v>
      </c>
      <c r="P24" s="38">
        <v>0</v>
      </c>
      <c r="Q24" s="39">
        <v>269.93543799999998</v>
      </c>
      <c r="R24" s="38">
        <v>1356.5825789999999</v>
      </c>
      <c r="S24" s="38">
        <v>0</v>
      </c>
      <c r="T24" s="43">
        <v>1356.5825789999999</v>
      </c>
      <c r="U24" s="25">
        <f t="shared" si="4"/>
        <v>10.491580583057791</v>
      </c>
      <c r="V24" s="31">
        <f t="shared" si="5"/>
        <v>0.46931289687452971</v>
      </c>
    </row>
    <row r="25" spans="1:22" ht="15" x14ac:dyDescent="0.2">
      <c r="A25" s="40" t="s">
        <v>9</v>
      </c>
      <c r="B25" s="37" t="s">
        <v>33</v>
      </c>
      <c r="C25" s="37" t="s">
        <v>31</v>
      </c>
      <c r="D25" s="37" t="s">
        <v>81</v>
      </c>
      <c r="E25" s="37" t="s">
        <v>82</v>
      </c>
      <c r="F25" s="37" t="s">
        <v>77</v>
      </c>
      <c r="G25" s="37" t="s">
        <v>77</v>
      </c>
      <c r="H25" s="41" t="s">
        <v>83</v>
      </c>
      <c r="I25" s="42">
        <v>0</v>
      </c>
      <c r="J25" s="38">
        <v>108.249402</v>
      </c>
      <c r="K25" s="39">
        <v>108.249402</v>
      </c>
      <c r="L25" s="38">
        <v>0</v>
      </c>
      <c r="M25" s="38">
        <v>749.64510199999995</v>
      </c>
      <c r="N25" s="43">
        <v>749.64510199999995</v>
      </c>
      <c r="O25" s="42">
        <v>0</v>
      </c>
      <c r="P25" s="38">
        <v>216.632645</v>
      </c>
      <c r="Q25" s="39">
        <v>216.632645</v>
      </c>
      <c r="R25" s="38">
        <v>0</v>
      </c>
      <c r="S25" s="38">
        <v>848.02566000000002</v>
      </c>
      <c r="T25" s="43">
        <v>848.02566000000002</v>
      </c>
      <c r="U25" s="25">
        <f t="shared" si="4"/>
        <v>-50.030891235252199</v>
      </c>
      <c r="V25" s="31">
        <f t="shared" si="5"/>
        <v>-11.601129852603764</v>
      </c>
    </row>
    <row r="26" spans="1:22" ht="15" x14ac:dyDescent="0.2">
      <c r="A26" s="40" t="s">
        <v>9</v>
      </c>
      <c r="B26" s="37" t="s">
        <v>33</v>
      </c>
      <c r="C26" s="37" t="s">
        <v>31</v>
      </c>
      <c r="D26" s="37" t="s">
        <v>81</v>
      </c>
      <c r="E26" s="37" t="s">
        <v>84</v>
      </c>
      <c r="F26" s="37" t="s">
        <v>71</v>
      </c>
      <c r="G26" s="37" t="s">
        <v>72</v>
      </c>
      <c r="H26" s="41" t="s">
        <v>85</v>
      </c>
      <c r="I26" s="42">
        <v>0</v>
      </c>
      <c r="J26" s="38">
        <v>38.179740000000002</v>
      </c>
      <c r="K26" s="39">
        <v>38.179740000000002</v>
      </c>
      <c r="L26" s="38">
        <v>0</v>
      </c>
      <c r="M26" s="38">
        <v>191.943489</v>
      </c>
      <c r="N26" s="43">
        <v>191.943489</v>
      </c>
      <c r="O26" s="42">
        <v>0</v>
      </c>
      <c r="P26" s="38">
        <v>44.229356000000003</v>
      </c>
      <c r="Q26" s="39">
        <v>44.229356000000003</v>
      </c>
      <c r="R26" s="38">
        <v>0</v>
      </c>
      <c r="S26" s="38">
        <v>233.39575400000001</v>
      </c>
      <c r="T26" s="43">
        <v>233.39575400000001</v>
      </c>
      <c r="U26" s="25">
        <f t="shared" si="4"/>
        <v>-13.67782972015238</v>
      </c>
      <c r="V26" s="31">
        <f t="shared" si="5"/>
        <v>-17.760505188967578</v>
      </c>
    </row>
    <row r="27" spans="1:22" ht="15" x14ac:dyDescent="0.2">
      <c r="A27" s="40" t="s">
        <v>9</v>
      </c>
      <c r="B27" s="37" t="s">
        <v>33</v>
      </c>
      <c r="C27" s="37" t="s">
        <v>31</v>
      </c>
      <c r="D27" s="37" t="s">
        <v>81</v>
      </c>
      <c r="E27" s="37" t="s">
        <v>86</v>
      </c>
      <c r="F27" s="37" t="s">
        <v>77</v>
      </c>
      <c r="G27" s="37" t="s">
        <v>77</v>
      </c>
      <c r="H27" s="41" t="s">
        <v>83</v>
      </c>
      <c r="I27" s="42">
        <v>0</v>
      </c>
      <c r="J27" s="38">
        <v>14.280832999999999</v>
      </c>
      <c r="K27" s="39">
        <v>14.280832999999999</v>
      </c>
      <c r="L27" s="38">
        <v>0</v>
      </c>
      <c r="M27" s="38">
        <v>55.994599000000001</v>
      </c>
      <c r="N27" s="43">
        <v>55.994599000000001</v>
      </c>
      <c r="O27" s="42">
        <v>0</v>
      </c>
      <c r="P27" s="38">
        <v>13.242416</v>
      </c>
      <c r="Q27" s="39">
        <v>13.242416</v>
      </c>
      <c r="R27" s="38">
        <v>0</v>
      </c>
      <c r="S27" s="38">
        <v>71.102024999999998</v>
      </c>
      <c r="T27" s="43">
        <v>71.102024999999998</v>
      </c>
      <c r="U27" s="25">
        <f t="shared" si="4"/>
        <v>7.8415977869899178</v>
      </c>
      <c r="V27" s="31">
        <f t="shared" si="5"/>
        <v>-21.24753268278927</v>
      </c>
    </row>
    <row r="28" spans="1:22" ht="15" x14ac:dyDescent="0.2">
      <c r="A28" s="40" t="s">
        <v>9</v>
      </c>
      <c r="B28" s="37" t="s">
        <v>33</v>
      </c>
      <c r="C28" s="37" t="s">
        <v>31</v>
      </c>
      <c r="D28" s="37" t="s">
        <v>87</v>
      </c>
      <c r="E28" s="37" t="s">
        <v>88</v>
      </c>
      <c r="F28" s="37" t="s">
        <v>20</v>
      </c>
      <c r="G28" s="37" t="s">
        <v>89</v>
      </c>
      <c r="H28" s="41" t="s">
        <v>90</v>
      </c>
      <c r="I28" s="42">
        <v>1784.5072</v>
      </c>
      <c r="J28" s="38">
        <v>0</v>
      </c>
      <c r="K28" s="39">
        <v>1784.5072</v>
      </c>
      <c r="L28" s="38">
        <v>8052.0440369999997</v>
      </c>
      <c r="M28" s="38">
        <v>0</v>
      </c>
      <c r="N28" s="43">
        <v>8052.0440369999997</v>
      </c>
      <c r="O28" s="42">
        <v>1729.119038</v>
      </c>
      <c r="P28" s="38">
        <v>0</v>
      </c>
      <c r="Q28" s="39">
        <v>1729.119038</v>
      </c>
      <c r="R28" s="38">
        <v>7960.5791289999997</v>
      </c>
      <c r="S28" s="38">
        <v>0</v>
      </c>
      <c r="T28" s="43">
        <v>7960.5791289999997</v>
      </c>
      <c r="U28" s="25">
        <f t="shared" si="4"/>
        <v>3.2032590459512456</v>
      </c>
      <c r="V28" s="31">
        <f t="shared" si="5"/>
        <v>1.1489730397477915</v>
      </c>
    </row>
    <row r="29" spans="1:22" ht="15" x14ac:dyDescent="0.2">
      <c r="A29" s="40" t="s">
        <v>9</v>
      </c>
      <c r="B29" s="37" t="s">
        <v>33</v>
      </c>
      <c r="C29" s="37" t="s">
        <v>31</v>
      </c>
      <c r="D29" s="37" t="s">
        <v>91</v>
      </c>
      <c r="E29" s="37" t="s">
        <v>92</v>
      </c>
      <c r="F29" s="37" t="s">
        <v>43</v>
      </c>
      <c r="G29" s="37" t="s">
        <v>93</v>
      </c>
      <c r="H29" s="41" t="s">
        <v>94</v>
      </c>
      <c r="I29" s="42">
        <v>0</v>
      </c>
      <c r="J29" s="38">
        <v>0</v>
      </c>
      <c r="K29" s="39">
        <v>0</v>
      </c>
      <c r="L29" s="38">
        <v>3.7253180000000001</v>
      </c>
      <c r="M29" s="38">
        <v>0</v>
      </c>
      <c r="N29" s="43">
        <v>3.7253180000000001</v>
      </c>
      <c r="O29" s="42">
        <v>0</v>
      </c>
      <c r="P29" s="38">
        <v>0</v>
      </c>
      <c r="Q29" s="39">
        <v>0</v>
      </c>
      <c r="R29" s="38">
        <v>0</v>
      </c>
      <c r="S29" s="38">
        <v>0</v>
      </c>
      <c r="T29" s="43">
        <v>0</v>
      </c>
      <c r="U29" s="35" t="s">
        <v>28</v>
      </c>
      <c r="V29" s="36" t="s">
        <v>28</v>
      </c>
    </row>
    <row r="30" spans="1:22" ht="15" x14ac:dyDescent="0.2">
      <c r="A30" s="40" t="s">
        <v>9</v>
      </c>
      <c r="B30" s="37" t="s">
        <v>33</v>
      </c>
      <c r="C30" s="37" t="s">
        <v>31</v>
      </c>
      <c r="D30" s="37" t="s">
        <v>95</v>
      </c>
      <c r="E30" s="37" t="s">
        <v>96</v>
      </c>
      <c r="F30" s="37" t="s">
        <v>57</v>
      </c>
      <c r="G30" s="37" t="s">
        <v>57</v>
      </c>
      <c r="H30" s="41" t="s">
        <v>97</v>
      </c>
      <c r="I30" s="42">
        <v>0</v>
      </c>
      <c r="J30" s="38">
        <v>80.939257999999995</v>
      </c>
      <c r="K30" s="39">
        <v>80.939257999999995</v>
      </c>
      <c r="L30" s="38">
        <v>33.909274000000003</v>
      </c>
      <c r="M30" s="38">
        <v>342.09973500000001</v>
      </c>
      <c r="N30" s="43">
        <v>376.00900899999999</v>
      </c>
      <c r="O30" s="42">
        <v>50.471722999999997</v>
      </c>
      <c r="P30" s="38">
        <v>23.782805</v>
      </c>
      <c r="Q30" s="39">
        <v>74.254527999999993</v>
      </c>
      <c r="R30" s="38">
        <v>220.39847700000001</v>
      </c>
      <c r="S30" s="38">
        <v>130.185462</v>
      </c>
      <c r="T30" s="43">
        <v>350.58393899999999</v>
      </c>
      <c r="U30" s="25">
        <f t="shared" si="4"/>
        <v>9.0024543688433489</v>
      </c>
      <c r="V30" s="31">
        <f t="shared" si="5"/>
        <v>7.2522061542585448</v>
      </c>
    </row>
    <row r="31" spans="1:22" ht="15" x14ac:dyDescent="0.2">
      <c r="A31" s="40" t="s">
        <v>9</v>
      </c>
      <c r="B31" s="37" t="s">
        <v>33</v>
      </c>
      <c r="C31" s="37" t="s">
        <v>34</v>
      </c>
      <c r="D31" s="37" t="s">
        <v>98</v>
      </c>
      <c r="E31" s="37" t="s">
        <v>99</v>
      </c>
      <c r="F31" s="37" t="s">
        <v>71</v>
      </c>
      <c r="G31" s="37" t="s">
        <v>72</v>
      </c>
      <c r="H31" s="41" t="s">
        <v>72</v>
      </c>
      <c r="I31" s="42">
        <v>0</v>
      </c>
      <c r="J31" s="38">
        <v>6.3061000000000006E-2</v>
      </c>
      <c r="K31" s="39">
        <v>6.3061000000000006E-2</v>
      </c>
      <c r="L31" s="38">
        <v>0</v>
      </c>
      <c r="M31" s="38">
        <v>7.1303000000000005E-2</v>
      </c>
      <c r="N31" s="43">
        <v>7.1303000000000005E-2</v>
      </c>
      <c r="O31" s="42">
        <v>0</v>
      </c>
      <c r="P31" s="38">
        <v>0.71404100000000004</v>
      </c>
      <c r="Q31" s="39">
        <v>0.71404100000000004</v>
      </c>
      <c r="R31" s="38">
        <v>0</v>
      </c>
      <c r="S31" s="38">
        <v>2.3377189999999999</v>
      </c>
      <c r="T31" s="43">
        <v>2.3377189999999999</v>
      </c>
      <c r="U31" s="25">
        <f t="shared" si="4"/>
        <v>-91.168434305593095</v>
      </c>
      <c r="V31" s="31">
        <f t="shared" si="5"/>
        <v>-96.94989004238748</v>
      </c>
    </row>
    <row r="32" spans="1:22" ht="15" x14ac:dyDescent="0.2">
      <c r="A32" s="40" t="s">
        <v>9</v>
      </c>
      <c r="B32" s="37" t="s">
        <v>33</v>
      </c>
      <c r="C32" s="37" t="s">
        <v>31</v>
      </c>
      <c r="D32" s="37" t="s">
        <v>251</v>
      </c>
      <c r="E32" s="49" t="s">
        <v>100</v>
      </c>
      <c r="F32" s="37" t="s">
        <v>101</v>
      </c>
      <c r="G32" s="37" t="s">
        <v>102</v>
      </c>
      <c r="H32" s="41" t="s">
        <v>103</v>
      </c>
      <c r="I32" s="42">
        <v>3612.033829</v>
      </c>
      <c r="J32" s="38">
        <v>111.12685</v>
      </c>
      <c r="K32" s="39">
        <v>3723.1606790000001</v>
      </c>
      <c r="L32" s="38">
        <v>16675.473601999998</v>
      </c>
      <c r="M32" s="38">
        <v>495.827654</v>
      </c>
      <c r="N32" s="43">
        <v>17171.301255999999</v>
      </c>
      <c r="O32" s="42">
        <v>4155.1922489999997</v>
      </c>
      <c r="P32" s="38">
        <v>102.524856</v>
      </c>
      <c r="Q32" s="39">
        <v>4257.7171049999997</v>
      </c>
      <c r="R32" s="38">
        <v>17417.691630000001</v>
      </c>
      <c r="S32" s="38">
        <v>607.84950100000003</v>
      </c>
      <c r="T32" s="43">
        <v>18025.541131000002</v>
      </c>
      <c r="U32" s="25">
        <f t="shared" si="4"/>
        <v>-12.555001020905065</v>
      </c>
      <c r="V32" s="31">
        <f t="shared" si="5"/>
        <v>-4.7390525964898567</v>
      </c>
    </row>
    <row r="33" spans="1:22" ht="15" x14ac:dyDescent="0.2">
      <c r="A33" s="40" t="s">
        <v>9</v>
      </c>
      <c r="B33" s="37" t="s">
        <v>33</v>
      </c>
      <c r="C33" s="37" t="s">
        <v>31</v>
      </c>
      <c r="D33" s="37" t="s">
        <v>104</v>
      </c>
      <c r="E33" s="37" t="s">
        <v>105</v>
      </c>
      <c r="F33" s="37" t="s">
        <v>106</v>
      </c>
      <c r="G33" s="37" t="s">
        <v>107</v>
      </c>
      <c r="H33" s="41" t="s">
        <v>105</v>
      </c>
      <c r="I33" s="42">
        <v>0</v>
      </c>
      <c r="J33" s="38">
        <v>0</v>
      </c>
      <c r="K33" s="39">
        <v>0</v>
      </c>
      <c r="L33" s="38">
        <v>0</v>
      </c>
      <c r="M33" s="38">
        <v>0</v>
      </c>
      <c r="N33" s="43">
        <v>0</v>
      </c>
      <c r="O33" s="42">
        <v>119.955246</v>
      </c>
      <c r="P33" s="38">
        <v>6.4446329999999996</v>
      </c>
      <c r="Q33" s="39">
        <v>126.399879</v>
      </c>
      <c r="R33" s="38">
        <v>651.89057200000002</v>
      </c>
      <c r="S33" s="38">
        <v>45.27966</v>
      </c>
      <c r="T33" s="43">
        <v>697.17023200000006</v>
      </c>
      <c r="U33" s="35" t="s">
        <v>28</v>
      </c>
      <c r="V33" s="36" t="s">
        <v>28</v>
      </c>
    </row>
    <row r="34" spans="1:22" ht="15" x14ac:dyDescent="0.2">
      <c r="A34" s="40" t="s">
        <v>9</v>
      </c>
      <c r="B34" s="37" t="s">
        <v>33</v>
      </c>
      <c r="C34" s="37" t="s">
        <v>31</v>
      </c>
      <c r="D34" s="37" t="s">
        <v>108</v>
      </c>
      <c r="E34" s="37" t="s">
        <v>109</v>
      </c>
      <c r="F34" s="37" t="s">
        <v>110</v>
      </c>
      <c r="G34" s="37" t="s">
        <v>111</v>
      </c>
      <c r="H34" s="41" t="s">
        <v>112</v>
      </c>
      <c r="I34" s="42">
        <v>52.741529999999997</v>
      </c>
      <c r="J34" s="38">
        <v>131.50378000000001</v>
      </c>
      <c r="K34" s="39">
        <v>184.24530999999999</v>
      </c>
      <c r="L34" s="38">
        <v>237.44970000000001</v>
      </c>
      <c r="M34" s="38">
        <v>590.26278000000002</v>
      </c>
      <c r="N34" s="43">
        <v>827.71248000000003</v>
      </c>
      <c r="O34" s="42">
        <v>71.795879999999997</v>
      </c>
      <c r="P34" s="38">
        <v>112.51994999999999</v>
      </c>
      <c r="Q34" s="39">
        <v>184.31583000000001</v>
      </c>
      <c r="R34" s="38">
        <v>313.3451</v>
      </c>
      <c r="S34" s="38">
        <v>661.68033000000003</v>
      </c>
      <c r="T34" s="43">
        <v>975.02543000000003</v>
      </c>
      <c r="U34" s="25">
        <f t="shared" si="4"/>
        <v>-3.8260414203172832E-2</v>
      </c>
      <c r="V34" s="31">
        <f t="shared" si="5"/>
        <v>-15.108626448850671</v>
      </c>
    </row>
    <row r="35" spans="1:22" ht="15" x14ac:dyDescent="0.2">
      <c r="A35" s="40" t="s">
        <v>9</v>
      </c>
      <c r="B35" s="37" t="s">
        <v>33</v>
      </c>
      <c r="C35" s="37" t="s">
        <v>31</v>
      </c>
      <c r="D35" s="37" t="s">
        <v>115</v>
      </c>
      <c r="E35" s="37" t="s">
        <v>116</v>
      </c>
      <c r="F35" s="37" t="s">
        <v>20</v>
      </c>
      <c r="G35" s="37" t="s">
        <v>117</v>
      </c>
      <c r="H35" s="41" t="s">
        <v>118</v>
      </c>
      <c r="I35" s="42">
        <v>0</v>
      </c>
      <c r="J35" s="38">
        <v>10.490231</v>
      </c>
      <c r="K35" s="39">
        <v>10.490231</v>
      </c>
      <c r="L35" s="38">
        <v>0</v>
      </c>
      <c r="M35" s="38">
        <v>40.300063999999999</v>
      </c>
      <c r="N35" s="43">
        <v>40.300063999999999</v>
      </c>
      <c r="O35" s="42">
        <v>0</v>
      </c>
      <c r="P35" s="38">
        <v>6.7690929999999998</v>
      </c>
      <c r="Q35" s="39">
        <v>6.7690929999999998</v>
      </c>
      <c r="R35" s="38">
        <v>0</v>
      </c>
      <c r="S35" s="38">
        <v>26.134741000000002</v>
      </c>
      <c r="T35" s="43">
        <v>26.134741000000002</v>
      </c>
      <c r="U35" s="25">
        <f t="shared" si="4"/>
        <v>54.972475632998382</v>
      </c>
      <c r="V35" s="31">
        <f t="shared" si="5"/>
        <v>54.201122559431504</v>
      </c>
    </row>
    <row r="36" spans="1:22" ht="15" x14ac:dyDescent="0.2">
      <c r="A36" s="40" t="s">
        <v>9</v>
      </c>
      <c r="B36" s="37" t="s">
        <v>33</v>
      </c>
      <c r="C36" s="37" t="s">
        <v>31</v>
      </c>
      <c r="D36" s="37" t="s">
        <v>119</v>
      </c>
      <c r="E36" s="37" t="s">
        <v>120</v>
      </c>
      <c r="F36" s="37" t="s">
        <v>35</v>
      </c>
      <c r="G36" s="37" t="s">
        <v>121</v>
      </c>
      <c r="H36" s="41" t="s">
        <v>122</v>
      </c>
      <c r="I36" s="42">
        <v>21.58</v>
      </c>
      <c r="J36" s="38">
        <v>82.497500000000002</v>
      </c>
      <c r="K36" s="39">
        <v>104.0775</v>
      </c>
      <c r="L36" s="38">
        <v>123.187</v>
      </c>
      <c r="M36" s="38">
        <v>370.45209999999997</v>
      </c>
      <c r="N36" s="43">
        <v>493.63909999999998</v>
      </c>
      <c r="O36" s="42">
        <v>16.841100000000001</v>
      </c>
      <c r="P36" s="38">
        <v>54.381799999999998</v>
      </c>
      <c r="Q36" s="39">
        <v>71.222899999999996</v>
      </c>
      <c r="R36" s="38">
        <v>105.5181</v>
      </c>
      <c r="S36" s="38">
        <v>286.46109999999999</v>
      </c>
      <c r="T36" s="43">
        <v>391.97919999999999</v>
      </c>
      <c r="U36" s="25">
        <f t="shared" si="4"/>
        <v>46.129264604502218</v>
      </c>
      <c r="V36" s="31">
        <f t="shared" si="5"/>
        <v>25.935024103319758</v>
      </c>
    </row>
    <row r="37" spans="1:22" ht="15" x14ac:dyDescent="0.2">
      <c r="A37" s="40" t="s">
        <v>9</v>
      </c>
      <c r="B37" s="37" t="s">
        <v>33</v>
      </c>
      <c r="C37" s="37" t="s">
        <v>31</v>
      </c>
      <c r="D37" s="37" t="s">
        <v>119</v>
      </c>
      <c r="E37" s="37" t="s">
        <v>123</v>
      </c>
      <c r="F37" s="37" t="s">
        <v>35</v>
      </c>
      <c r="G37" s="37" t="s">
        <v>121</v>
      </c>
      <c r="H37" s="41" t="s">
        <v>122</v>
      </c>
      <c r="I37" s="42">
        <v>4.9800000000000004</v>
      </c>
      <c r="J37" s="38">
        <v>18.6631</v>
      </c>
      <c r="K37" s="39">
        <v>23.6431</v>
      </c>
      <c r="L37" s="38">
        <v>47.798400000000001</v>
      </c>
      <c r="M37" s="38">
        <v>135.0615</v>
      </c>
      <c r="N37" s="43">
        <v>182.85990000000001</v>
      </c>
      <c r="O37" s="42">
        <v>18.917400000000001</v>
      </c>
      <c r="P37" s="38">
        <v>61.5563</v>
      </c>
      <c r="Q37" s="39">
        <v>80.473699999999994</v>
      </c>
      <c r="R37" s="38">
        <v>74.324100000000001</v>
      </c>
      <c r="S37" s="38">
        <v>207.548</v>
      </c>
      <c r="T37" s="43">
        <v>281.87209999999999</v>
      </c>
      <c r="U37" s="25">
        <f t="shared" si="4"/>
        <v>-70.620090787424942</v>
      </c>
      <c r="V37" s="31">
        <f t="shared" si="5"/>
        <v>-35.126640770760922</v>
      </c>
    </row>
    <row r="38" spans="1:22" ht="15" x14ac:dyDescent="0.2">
      <c r="A38" s="40" t="s">
        <v>9</v>
      </c>
      <c r="B38" s="37" t="s">
        <v>33</v>
      </c>
      <c r="C38" s="37" t="s">
        <v>31</v>
      </c>
      <c r="D38" s="37" t="s">
        <v>119</v>
      </c>
      <c r="E38" s="37" t="s">
        <v>124</v>
      </c>
      <c r="F38" s="37" t="s">
        <v>35</v>
      </c>
      <c r="G38" s="37" t="s">
        <v>121</v>
      </c>
      <c r="H38" s="41" t="s">
        <v>125</v>
      </c>
      <c r="I38" s="42">
        <v>3.32</v>
      </c>
      <c r="J38" s="38">
        <v>22.560400000000001</v>
      </c>
      <c r="K38" s="39">
        <v>25.880400000000002</v>
      </c>
      <c r="L38" s="38">
        <v>21.8203</v>
      </c>
      <c r="M38" s="38">
        <v>127.2908</v>
      </c>
      <c r="N38" s="43">
        <v>149.11109999999999</v>
      </c>
      <c r="O38" s="42">
        <v>3.2298</v>
      </c>
      <c r="P38" s="38">
        <v>18.153700000000001</v>
      </c>
      <c r="Q38" s="39">
        <v>21.383500000000002</v>
      </c>
      <c r="R38" s="38">
        <v>9.7407000000000004</v>
      </c>
      <c r="S38" s="38">
        <v>62.459000000000003</v>
      </c>
      <c r="T38" s="43">
        <v>72.199700000000007</v>
      </c>
      <c r="U38" s="25">
        <f t="shared" si="4"/>
        <v>21.0297659410293</v>
      </c>
      <c r="V38" s="36" t="s">
        <v>28</v>
      </c>
    </row>
    <row r="39" spans="1:22" ht="15" x14ac:dyDescent="0.2">
      <c r="A39" s="40" t="s">
        <v>9</v>
      </c>
      <c r="B39" s="37" t="s">
        <v>33</v>
      </c>
      <c r="C39" s="37" t="s">
        <v>31</v>
      </c>
      <c r="D39" s="37" t="s">
        <v>126</v>
      </c>
      <c r="E39" s="37" t="s">
        <v>127</v>
      </c>
      <c r="F39" s="37" t="s">
        <v>128</v>
      </c>
      <c r="G39" s="37" t="s">
        <v>129</v>
      </c>
      <c r="H39" s="41" t="s">
        <v>130</v>
      </c>
      <c r="I39" s="42">
        <v>0</v>
      </c>
      <c r="J39" s="38">
        <v>0</v>
      </c>
      <c r="K39" s="39">
        <v>0</v>
      </c>
      <c r="L39" s="38">
        <v>1337.2567690000001</v>
      </c>
      <c r="M39" s="38">
        <v>0</v>
      </c>
      <c r="N39" s="43">
        <v>1337.2567690000001</v>
      </c>
      <c r="O39" s="42">
        <v>275.32889999999998</v>
      </c>
      <c r="P39" s="38">
        <v>90.519977999999995</v>
      </c>
      <c r="Q39" s="39">
        <v>365.84887800000001</v>
      </c>
      <c r="R39" s="38">
        <v>1684.592218</v>
      </c>
      <c r="S39" s="38">
        <v>105.73416</v>
      </c>
      <c r="T39" s="43">
        <v>1790.326378</v>
      </c>
      <c r="U39" s="35" t="s">
        <v>28</v>
      </c>
      <c r="V39" s="31">
        <f t="shared" si="5"/>
        <v>-25.306537096667846</v>
      </c>
    </row>
    <row r="40" spans="1:22" ht="15" x14ac:dyDescent="0.2">
      <c r="A40" s="40" t="s">
        <v>9</v>
      </c>
      <c r="B40" s="37" t="s">
        <v>33</v>
      </c>
      <c r="C40" s="37" t="s">
        <v>31</v>
      </c>
      <c r="D40" s="37" t="s">
        <v>131</v>
      </c>
      <c r="E40" s="37" t="s">
        <v>132</v>
      </c>
      <c r="F40" s="37" t="s">
        <v>35</v>
      </c>
      <c r="G40" s="37" t="s">
        <v>62</v>
      </c>
      <c r="H40" s="41" t="s">
        <v>133</v>
      </c>
      <c r="I40" s="42">
        <v>278.35429199999999</v>
      </c>
      <c r="J40" s="38">
        <v>29.749725000000002</v>
      </c>
      <c r="K40" s="39">
        <v>308.104017</v>
      </c>
      <c r="L40" s="38">
        <v>1402.383746</v>
      </c>
      <c r="M40" s="38">
        <v>169.76660100000001</v>
      </c>
      <c r="N40" s="43">
        <v>1572.150347</v>
      </c>
      <c r="O40" s="42">
        <v>25.182675</v>
      </c>
      <c r="P40" s="38">
        <v>2.60961</v>
      </c>
      <c r="Q40" s="39">
        <v>27.792285</v>
      </c>
      <c r="R40" s="38">
        <v>25.182675</v>
      </c>
      <c r="S40" s="38">
        <v>2.60961</v>
      </c>
      <c r="T40" s="43">
        <v>27.792285</v>
      </c>
      <c r="U40" s="35" t="s">
        <v>28</v>
      </c>
      <c r="V40" s="36" t="s">
        <v>28</v>
      </c>
    </row>
    <row r="41" spans="1:22" ht="15" x14ac:dyDescent="0.2">
      <c r="A41" s="40" t="s">
        <v>9</v>
      </c>
      <c r="B41" s="37" t="s">
        <v>33</v>
      </c>
      <c r="C41" s="37" t="s">
        <v>31</v>
      </c>
      <c r="D41" s="37" t="s">
        <v>134</v>
      </c>
      <c r="E41" s="37" t="s">
        <v>135</v>
      </c>
      <c r="F41" s="37" t="s">
        <v>57</v>
      </c>
      <c r="G41" s="37" t="s">
        <v>136</v>
      </c>
      <c r="H41" s="41" t="s">
        <v>137</v>
      </c>
      <c r="I41" s="42">
        <v>945.26422200000002</v>
      </c>
      <c r="J41" s="38">
        <v>0</v>
      </c>
      <c r="K41" s="39">
        <v>945.26422200000002</v>
      </c>
      <c r="L41" s="38">
        <v>4860.3931549999998</v>
      </c>
      <c r="M41" s="38">
        <v>0</v>
      </c>
      <c r="N41" s="43">
        <v>4860.3931549999998</v>
      </c>
      <c r="O41" s="42">
        <v>1116.2406940000001</v>
      </c>
      <c r="P41" s="38">
        <v>0</v>
      </c>
      <c r="Q41" s="39">
        <v>1116.2406940000001</v>
      </c>
      <c r="R41" s="38">
        <v>4924.7110599999996</v>
      </c>
      <c r="S41" s="38">
        <v>0</v>
      </c>
      <c r="T41" s="43">
        <v>4924.7110599999996</v>
      </c>
      <c r="U41" s="25">
        <f t="shared" si="4"/>
        <v>-15.317168861431963</v>
      </c>
      <c r="V41" s="31">
        <f t="shared" si="5"/>
        <v>-1.3060239314832023</v>
      </c>
    </row>
    <row r="42" spans="1:22" ht="15" x14ac:dyDescent="0.2">
      <c r="A42" s="40" t="s">
        <v>9</v>
      </c>
      <c r="B42" s="37" t="s">
        <v>33</v>
      </c>
      <c r="C42" s="37" t="s">
        <v>34</v>
      </c>
      <c r="D42" s="37" t="s">
        <v>138</v>
      </c>
      <c r="E42" s="37" t="s">
        <v>139</v>
      </c>
      <c r="F42" s="37" t="s">
        <v>35</v>
      </c>
      <c r="G42" s="37" t="s">
        <v>140</v>
      </c>
      <c r="H42" s="41" t="s">
        <v>141</v>
      </c>
      <c r="I42" s="42">
        <v>0</v>
      </c>
      <c r="J42" s="38">
        <v>0</v>
      </c>
      <c r="K42" s="39">
        <v>0</v>
      </c>
      <c r="L42" s="38">
        <v>23.787980999999998</v>
      </c>
      <c r="M42" s="38">
        <v>0</v>
      </c>
      <c r="N42" s="43">
        <v>23.787980999999998</v>
      </c>
      <c r="O42" s="42">
        <v>0</v>
      </c>
      <c r="P42" s="38">
        <v>0</v>
      </c>
      <c r="Q42" s="39">
        <v>0</v>
      </c>
      <c r="R42" s="38">
        <v>11.247188</v>
      </c>
      <c r="S42" s="38">
        <v>0</v>
      </c>
      <c r="T42" s="43">
        <v>11.247188</v>
      </c>
      <c r="U42" s="35" t="s">
        <v>28</v>
      </c>
      <c r="V42" s="36" t="s">
        <v>28</v>
      </c>
    </row>
    <row r="43" spans="1:22" ht="15" x14ac:dyDescent="0.2">
      <c r="A43" s="40" t="s">
        <v>9</v>
      </c>
      <c r="B43" s="37" t="s">
        <v>33</v>
      </c>
      <c r="C43" s="37" t="s">
        <v>31</v>
      </c>
      <c r="D43" s="37" t="s">
        <v>142</v>
      </c>
      <c r="E43" s="37" t="s">
        <v>143</v>
      </c>
      <c r="F43" s="37" t="s">
        <v>77</v>
      </c>
      <c r="G43" s="37" t="s">
        <v>77</v>
      </c>
      <c r="H43" s="41" t="s">
        <v>144</v>
      </c>
      <c r="I43" s="42">
        <v>0</v>
      </c>
      <c r="J43" s="38">
        <v>12.245663</v>
      </c>
      <c r="K43" s="39">
        <v>12.245663</v>
      </c>
      <c r="L43" s="38">
        <v>0</v>
      </c>
      <c r="M43" s="38">
        <v>27.088422999999999</v>
      </c>
      <c r="N43" s="43">
        <v>27.088422999999999</v>
      </c>
      <c r="O43" s="42">
        <v>0</v>
      </c>
      <c r="P43" s="38">
        <v>3.13788</v>
      </c>
      <c r="Q43" s="39">
        <v>3.13788</v>
      </c>
      <c r="R43" s="38">
        <v>0</v>
      </c>
      <c r="S43" s="38">
        <v>18.519998000000001</v>
      </c>
      <c r="T43" s="43">
        <v>18.519998000000001</v>
      </c>
      <c r="U43" s="35" t="s">
        <v>28</v>
      </c>
      <c r="V43" s="31">
        <f t="shared" si="5"/>
        <v>46.265798732807625</v>
      </c>
    </row>
    <row r="44" spans="1:22" ht="15" x14ac:dyDescent="0.2">
      <c r="A44" s="40" t="s">
        <v>9</v>
      </c>
      <c r="B44" s="37" t="s">
        <v>40</v>
      </c>
      <c r="C44" s="37" t="s">
        <v>31</v>
      </c>
      <c r="D44" s="37" t="s">
        <v>142</v>
      </c>
      <c r="E44" s="37" t="s">
        <v>143</v>
      </c>
      <c r="F44" s="37" t="s">
        <v>77</v>
      </c>
      <c r="G44" s="37" t="s">
        <v>77</v>
      </c>
      <c r="H44" s="41" t="s">
        <v>144</v>
      </c>
      <c r="I44" s="42">
        <v>0</v>
      </c>
      <c r="J44" s="38">
        <v>0</v>
      </c>
      <c r="K44" s="39">
        <v>0</v>
      </c>
      <c r="L44" s="38">
        <v>0</v>
      </c>
      <c r="M44" s="38">
        <v>0</v>
      </c>
      <c r="N44" s="43">
        <v>0</v>
      </c>
      <c r="O44" s="42">
        <v>0</v>
      </c>
      <c r="P44" s="38">
        <v>1.5389630000000001</v>
      </c>
      <c r="Q44" s="39">
        <v>1.5389630000000001</v>
      </c>
      <c r="R44" s="38">
        <v>0</v>
      </c>
      <c r="S44" s="38">
        <v>8.5879940000000001</v>
      </c>
      <c r="T44" s="43">
        <v>8.5879940000000001</v>
      </c>
      <c r="U44" s="35" t="s">
        <v>28</v>
      </c>
      <c r="V44" s="36" t="s">
        <v>28</v>
      </c>
    </row>
    <row r="45" spans="1:22" ht="15" x14ac:dyDescent="0.2">
      <c r="A45" s="40" t="s">
        <v>9</v>
      </c>
      <c r="B45" s="37" t="s">
        <v>33</v>
      </c>
      <c r="C45" s="37" t="s">
        <v>31</v>
      </c>
      <c r="D45" s="37" t="s">
        <v>145</v>
      </c>
      <c r="E45" s="37" t="s">
        <v>146</v>
      </c>
      <c r="F45" s="37" t="s">
        <v>20</v>
      </c>
      <c r="G45" s="37" t="s">
        <v>147</v>
      </c>
      <c r="H45" s="41" t="s">
        <v>148</v>
      </c>
      <c r="I45" s="42">
        <v>0</v>
      </c>
      <c r="J45" s="38">
        <v>215.48759999999999</v>
      </c>
      <c r="K45" s="39">
        <v>215.48759999999999</v>
      </c>
      <c r="L45" s="38">
        <v>0</v>
      </c>
      <c r="M45" s="38">
        <v>928.05359999999996</v>
      </c>
      <c r="N45" s="43">
        <v>928.05359999999996</v>
      </c>
      <c r="O45" s="42">
        <v>0</v>
      </c>
      <c r="P45" s="38">
        <v>216.66300000000001</v>
      </c>
      <c r="Q45" s="39">
        <v>216.66300000000001</v>
      </c>
      <c r="R45" s="38">
        <v>0</v>
      </c>
      <c r="S45" s="38">
        <v>1071.8765000000001</v>
      </c>
      <c r="T45" s="43">
        <v>1071.8765000000001</v>
      </c>
      <c r="U45" s="25">
        <f t="shared" si="4"/>
        <v>-0.54250148848673518</v>
      </c>
      <c r="V45" s="31">
        <f t="shared" si="5"/>
        <v>-13.417861106200213</v>
      </c>
    </row>
    <row r="46" spans="1:22" ht="15" x14ac:dyDescent="0.2">
      <c r="A46" s="40" t="s">
        <v>9</v>
      </c>
      <c r="B46" s="37" t="s">
        <v>33</v>
      </c>
      <c r="C46" s="37" t="s">
        <v>34</v>
      </c>
      <c r="D46" s="37" t="s">
        <v>149</v>
      </c>
      <c r="E46" s="37" t="s">
        <v>150</v>
      </c>
      <c r="F46" s="37" t="s">
        <v>101</v>
      </c>
      <c r="G46" s="37" t="s">
        <v>101</v>
      </c>
      <c r="H46" s="41" t="s">
        <v>151</v>
      </c>
      <c r="I46" s="42">
        <v>3.0382820000000001</v>
      </c>
      <c r="J46" s="38">
        <v>0</v>
      </c>
      <c r="K46" s="39">
        <v>3.0382820000000001</v>
      </c>
      <c r="L46" s="38">
        <v>35.070832000000003</v>
      </c>
      <c r="M46" s="38">
        <v>0</v>
      </c>
      <c r="N46" s="43">
        <v>35.070832000000003</v>
      </c>
      <c r="O46" s="42">
        <v>3.34544</v>
      </c>
      <c r="P46" s="38">
        <v>0</v>
      </c>
      <c r="Q46" s="39">
        <v>3.34544</v>
      </c>
      <c r="R46" s="38">
        <v>20.437846</v>
      </c>
      <c r="S46" s="38">
        <v>0</v>
      </c>
      <c r="T46" s="43">
        <v>20.437846</v>
      </c>
      <c r="U46" s="25">
        <f t="shared" si="4"/>
        <v>-9.1813931799703425</v>
      </c>
      <c r="V46" s="31">
        <f t="shared" si="5"/>
        <v>71.597496135355954</v>
      </c>
    </row>
    <row r="47" spans="1:22" ht="15" x14ac:dyDescent="0.2">
      <c r="A47" s="40" t="s">
        <v>9</v>
      </c>
      <c r="B47" s="37" t="s">
        <v>33</v>
      </c>
      <c r="C47" s="37" t="s">
        <v>34</v>
      </c>
      <c r="D47" s="37" t="s">
        <v>149</v>
      </c>
      <c r="E47" s="37" t="s">
        <v>204</v>
      </c>
      <c r="F47" s="37" t="s">
        <v>101</v>
      </c>
      <c r="G47" s="37" t="s">
        <v>101</v>
      </c>
      <c r="H47" s="41" t="s">
        <v>151</v>
      </c>
      <c r="I47" s="42">
        <v>0</v>
      </c>
      <c r="J47" s="38">
        <v>0</v>
      </c>
      <c r="K47" s="39">
        <v>0</v>
      </c>
      <c r="L47" s="38">
        <v>3.9312499999999999</v>
      </c>
      <c r="M47" s="38">
        <v>0</v>
      </c>
      <c r="N47" s="43">
        <v>3.9312499999999999</v>
      </c>
      <c r="O47" s="42">
        <v>0</v>
      </c>
      <c r="P47" s="38">
        <v>0</v>
      </c>
      <c r="Q47" s="39">
        <v>0</v>
      </c>
      <c r="R47" s="38">
        <v>0</v>
      </c>
      <c r="S47" s="38">
        <v>0</v>
      </c>
      <c r="T47" s="43">
        <v>0</v>
      </c>
      <c r="U47" s="35" t="s">
        <v>28</v>
      </c>
      <c r="V47" s="36" t="s">
        <v>28</v>
      </c>
    </row>
    <row r="48" spans="1:22" ht="15" x14ac:dyDescent="0.2">
      <c r="A48" s="40" t="s">
        <v>9</v>
      </c>
      <c r="B48" s="37" t="s">
        <v>33</v>
      </c>
      <c r="C48" s="37" t="s">
        <v>31</v>
      </c>
      <c r="D48" s="37" t="s">
        <v>152</v>
      </c>
      <c r="E48" s="37" t="s">
        <v>153</v>
      </c>
      <c r="F48" s="37" t="s">
        <v>113</v>
      </c>
      <c r="G48" s="37" t="s">
        <v>114</v>
      </c>
      <c r="H48" s="54" t="s">
        <v>114</v>
      </c>
      <c r="I48" s="42">
        <v>2420.0408779999998</v>
      </c>
      <c r="J48" s="38">
        <v>0</v>
      </c>
      <c r="K48" s="39">
        <v>2420.0408779999998</v>
      </c>
      <c r="L48" s="38">
        <v>13137.078186000001</v>
      </c>
      <c r="M48" s="38">
        <v>0</v>
      </c>
      <c r="N48" s="43">
        <v>13137.078186000001</v>
      </c>
      <c r="O48" s="42">
        <v>2395.5593399999998</v>
      </c>
      <c r="P48" s="38">
        <v>0</v>
      </c>
      <c r="Q48" s="39">
        <v>2395.5593399999998</v>
      </c>
      <c r="R48" s="38">
        <v>12347.676173</v>
      </c>
      <c r="S48" s="38">
        <v>0</v>
      </c>
      <c r="T48" s="43">
        <v>12347.676173</v>
      </c>
      <c r="U48" s="25">
        <f t="shared" si="4"/>
        <v>1.0219549810859707</v>
      </c>
      <c r="V48" s="31">
        <f t="shared" si="5"/>
        <v>6.3931220898564289</v>
      </c>
    </row>
    <row r="49" spans="1:22" ht="15" x14ac:dyDescent="0.2">
      <c r="A49" s="40" t="s">
        <v>9</v>
      </c>
      <c r="B49" s="37" t="s">
        <v>33</v>
      </c>
      <c r="C49" s="37" t="s">
        <v>31</v>
      </c>
      <c r="D49" s="37" t="s">
        <v>154</v>
      </c>
      <c r="E49" s="37" t="s">
        <v>155</v>
      </c>
      <c r="F49" s="37" t="s">
        <v>66</v>
      </c>
      <c r="G49" s="37" t="s">
        <v>156</v>
      </c>
      <c r="H49" s="41" t="s">
        <v>157</v>
      </c>
      <c r="I49" s="42">
        <v>7637.6715029999996</v>
      </c>
      <c r="J49" s="38">
        <v>0</v>
      </c>
      <c r="K49" s="39">
        <v>7637.6715029999996</v>
      </c>
      <c r="L49" s="38">
        <v>48220.662535000003</v>
      </c>
      <c r="M49" s="38">
        <v>0</v>
      </c>
      <c r="N49" s="43">
        <v>48220.662535000003</v>
      </c>
      <c r="O49" s="42">
        <v>10149.65423</v>
      </c>
      <c r="P49" s="38">
        <v>0</v>
      </c>
      <c r="Q49" s="39">
        <v>10149.65423</v>
      </c>
      <c r="R49" s="38">
        <v>46972.794829999999</v>
      </c>
      <c r="S49" s="38">
        <v>0</v>
      </c>
      <c r="T49" s="43">
        <v>46972.794829999999</v>
      </c>
      <c r="U49" s="25">
        <f t="shared" si="4"/>
        <v>-24.749441410281424</v>
      </c>
      <c r="V49" s="31">
        <f t="shared" si="5"/>
        <v>2.6565753847864082</v>
      </c>
    </row>
    <row r="50" spans="1:22" ht="15" x14ac:dyDescent="0.2">
      <c r="A50" s="40" t="s">
        <v>9</v>
      </c>
      <c r="B50" s="37" t="s">
        <v>33</v>
      </c>
      <c r="C50" s="37" t="s">
        <v>31</v>
      </c>
      <c r="D50" s="37" t="s">
        <v>158</v>
      </c>
      <c r="E50" s="37" t="s">
        <v>159</v>
      </c>
      <c r="F50" s="37" t="s">
        <v>101</v>
      </c>
      <c r="G50" s="37" t="s">
        <v>160</v>
      </c>
      <c r="H50" s="41" t="s">
        <v>161</v>
      </c>
      <c r="I50" s="42">
        <v>0</v>
      </c>
      <c r="J50" s="38">
        <v>0</v>
      </c>
      <c r="K50" s="39">
        <v>0</v>
      </c>
      <c r="L50" s="38">
        <v>8.3267260000000007</v>
      </c>
      <c r="M50" s="38">
        <v>0</v>
      </c>
      <c r="N50" s="43">
        <v>8.3267260000000007</v>
      </c>
      <c r="O50" s="42">
        <v>0</v>
      </c>
      <c r="P50" s="38">
        <v>0</v>
      </c>
      <c r="Q50" s="39">
        <v>0</v>
      </c>
      <c r="R50" s="38">
        <v>16.526294</v>
      </c>
      <c r="S50" s="38">
        <v>0</v>
      </c>
      <c r="T50" s="43">
        <v>16.526294</v>
      </c>
      <c r="U50" s="35" t="s">
        <v>28</v>
      </c>
      <c r="V50" s="31">
        <f t="shared" si="5"/>
        <v>-49.61528579849783</v>
      </c>
    </row>
    <row r="51" spans="1:22" ht="15" x14ac:dyDescent="0.2">
      <c r="A51" s="40" t="s">
        <v>9</v>
      </c>
      <c r="B51" s="37" t="s">
        <v>33</v>
      </c>
      <c r="C51" s="37" t="s">
        <v>31</v>
      </c>
      <c r="D51" s="37" t="s">
        <v>162</v>
      </c>
      <c r="E51" s="37" t="s">
        <v>163</v>
      </c>
      <c r="F51" s="37" t="s">
        <v>77</v>
      </c>
      <c r="G51" s="37" t="s">
        <v>77</v>
      </c>
      <c r="H51" s="41" t="s">
        <v>240</v>
      </c>
      <c r="I51" s="42">
        <v>53.197760000000002</v>
      </c>
      <c r="J51" s="38">
        <v>132.201966</v>
      </c>
      <c r="K51" s="39">
        <v>185.39972599999999</v>
      </c>
      <c r="L51" s="38">
        <v>275.29277999999999</v>
      </c>
      <c r="M51" s="38">
        <v>746.68183999999997</v>
      </c>
      <c r="N51" s="43">
        <v>1021.97462</v>
      </c>
      <c r="O51" s="42">
        <v>54.46078</v>
      </c>
      <c r="P51" s="38">
        <v>102.278104</v>
      </c>
      <c r="Q51" s="39">
        <v>156.73888400000001</v>
      </c>
      <c r="R51" s="38">
        <v>274.52514000000002</v>
      </c>
      <c r="S51" s="38">
        <v>404.95312300000001</v>
      </c>
      <c r="T51" s="43">
        <v>679.47826299999997</v>
      </c>
      <c r="U51" s="25">
        <f t="shared" si="4"/>
        <v>18.2857254489575</v>
      </c>
      <c r="V51" s="31">
        <f t="shared" si="5"/>
        <v>50.405785681476623</v>
      </c>
    </row>
    <row r="52" spans="1:22" ht="15.6" customHeight="1" x14ac:dyDescent="0.2">
      <c r="A52" s="40" t="s">
        <v>9</v>
      </c>
      <c r="B52" s="37" t="s">
        <v>33</v>
      </c>
      <c r="C52" s="37" t="s">
        <v>31</v>
      </c>
      <c r="D52" s="37" t="s">
        <v>164</v>
      </c>
      <c r="E52" s="37" t="s">
        <v>165</v>
      </c>
      <c r="F52" s="37" t="s">
        <v>20</v>
      </c>
      <c r="G52" s="37" t="s">
        <v>89</v>
      </c>
      <c r="H52" s="41" t="s">
        <v>90</v>
      </c>
      <c r="I52" s="42">
        <v>0</v>
      </c>
      <c r="J52" s="38">
        <v>0</v>
      </c>
      <c r="K52" s="39">
        <v>0</v>
      </c>
      <c r="L52" s="38">
        <v>0</v>
      </c>
      <c r="M52" s="38">
        <v>0</v>
      </c>
      <c r="N52" s="43">
        <v>0</v>
      </c>
      <c r="O52" s="42">
        <v>0</v>
      </c>
      <c r="P52" s="38">
        <v>0</v>
      </c>
      <c r="Q52" s="39">
        <v>0</v>
      </c>
      <c r="R52" s="38">
        <v>4.6399999999999997</v>
      </c>
      <c r="S52" s="38">
        <v>0</v>
      </c>
      <c r="T52" s="43">
        <v>4.6399999999999997</v>
      </c>
      <c r="U52" s="35" t="s">
        <v>28</v>
      </c>
      <c r="V52" s="36" t="s">
        <v>28</v>
      </c>
    </row>
    <row r="53" spans="1:22" ht="15" x14ac:dyDescent="0.2">
      <c r="A53" s="40" t="s">
        <v>9</v>
      </c>
      <c r="B53" s="37" t="s">
        <v>33</v>
      </c>
      <c r="C53" s="37" t="s">
        <v>31</v>
      </c>
      <c r="D53" s="37" t="s">
        <v>166</v>
      </c>
      <c r="E53" s="37" t="s">
        <v>167</v>
      </c>
      <c r="F53" s="37" t="s">
        <v>168</v>
      </c>
      <c r="G53" s="37" t="s">
        <v>169</v>
      </c>
      <c r="H53" s="41" t="s">
        <v>169</v>
      </c>
      <c r="I53" s="42">
        <v>0</v>
      </c>
      <c r="J53" s="38">
        <v>67.136525000000006</v>
      </c>
      <c r="K53" s="39">
        <v>67.136525000000006</v>
      </c>
      <c r="L53" s="38">
        <v>0</v>
      </c>
      <c r="M53" s="38">
        <v>336.47209900000001</v>
      </c>
      <c r="N53" s="43">
        <v>336.47209900000001</v>
      </c>
      <c r="O53" s="42">
        <v>0</v>
      </c>
      <c r="P53" s="38">
        <v>65.567214000000007</v>
      </c>
      <c r="Q53" s="39">
        <v>65.567214000000007</v>
      </c>
      <c r="R53" s="38">
        <v>0</v>
      </c>
      <c r="S53" s="38">
        <v>318.70542399999999</v>
      </c>
      <c r="T53" s="43">
        <v>318.70542399999999</v>
      </c>
      <c r="U53" s="25">
        <f t="shared" si="4"/>
        <v>2.3934385865472363</v>
      </c>
      <c r="V53" s="31">
        <f t="shared" si="5"/>
        <v>5.5746384159436335</v>
      </c>
    </row>
    <row r="54" spans="1:22" ht="15" x14ac:dyDescent="0.2">
      <c r="A54" s="40" t="s">
        <v>9</v>
      </c>
      <c r="B54" s="37" t="s">
        <v>33</v>
      </c>
      <c r="C54" s="37" t="s">
        <v>31</v>
      </c>
      <c r="D54" s="37" t="s">
        <v>237</v>
      </c>
      <c r="E54" s="37" t="s">
        <v>170</v>
      </c>
      <c r="F54" s="37" t="s">
        <v>71</v>
      </c>
      <c r="G54" s="37" t="s">
        <v>72</v>
      </c>
      <c r="H54" s="41" t="s">
        <v>70</v>
      </c>
      <c r="I54" s="42">
        <v>18241.042799999999</v>
      </c>
      <c r="J54" s="38">
        <v>0</v>
      </c>
      <c r="K54" s="39">
        <v>18241.042799999999</v>
      </c>
      <c r="L54" s="38">
        <v>83244.529599999994</v>
      </c>
      <c r="M54" s="38">
        <v>0</v>
      </c>
      <c r="N54" s="43">
        <v>83244.529599999994</v>
      </c>
      <c r="O54" s="42">
        <v>18617.970799999999</v>
      </c>
      <c r="P54" s="38">
        <v>0</v>
      </c>
      <c r="Q54" s="39">
        <v>18617.970799999999</v>
      </c>
      <c r="R54" s="38">
        <v>71288.186300000001</v>
      </c>
      <c r="S54" s="38">
        <v>0</v>
      </c>
      <c r="T54" s="43">
        <v>71288.186300000001</v>
      </c>
      <c r="U54" s="25">
        <f t="shared" si="4"/>
        <v>-2.02453857108853</v>
      </c>
      <c r="V54" s="31">
        <f t="shared" si="5"/>
        <v>16.771843864401959</v>
      </c>
    </row>
    <row r="55" spans="1:22" ht="15" x14ac:dyDescent="0.2">
      <c r="A55" s="40" t="s">
        <v>9</v>
      </c>
      <c r="B55" s="37" t="s">
        <v>33</v>
      </c>
      <c r="C55" s="37" t="s">
        <v>31</v>
      </c>
      <c r="D55" s="37" t="s">
        <v>171</v>
      </c>
      <c r="E55" s="37" t="s">
        <v>172</v>
      </c>
      <c r="F55" s="37" t="s">
        <v>20</v>
      </c>
      <c r="G55" s="37" t="s">
        <v>173</v>
      </c>
      <c r="H55" s="41" t="s">
        <v>173</v>
      </c>
      <c r="I55" s="42">
        <v>122.873848</v>
      </c>
      <c r="J55" s="38">
        <v>34.635219999999997</v>
      </c>
      <c r="K55" s="39">
        <v>157.50906800000001</v>
      </c>
      <c r="L55" s="38">
        <v>480.39453600000002</v>
      </c>
      <c r="M55" s="38">
        <v>177.54590300000001</v>
      </c>
      <c r="N55" s="43">
        <v>657.94043799999997</v>
      </c>
      <c r="O55" s="42">
        <v>92.823267999999999</v>
      </c>
      <c r="P55" s="38">
        <v>39.068576</v>
      </c>
      <c r="Q55" s="39">
        <v>131.89184399999999</v>
      </c>
      <c r="R55" s="38">
        <v>378.19716099999999</v>
      </c>
      <c r="S55" s="38">
        <v>153.05484000000001</v>
      </c>
      <c r="T55" s="43">
        <v>531.25199999999995</v>
      </c>
      <c r="U55" s="25">
        <f t="shared" si="4"/>
        <v>19.42290229864405</v>
      </c>
      <c r="V55" s="31">
        <f t="shared" si="5"/>
        <v>23.847145610745947</v>
      </c>
    </row>
    <row r="56" spans="1:22" ht="15" x14ac:dyDescent="0.2">
      <c r="A56" s="40" t="s">
        <v>9</v>
      </c>
      <c r="B56" s="37" t="s">
        <v>33</v>
      </c>
      <c r="C56" s="37" t="s">
        <v>34</v>
      </c>
      <c r="D56" s="37" t="s">
        <v>252</v>
      </c>
      <c r="E56" s="37" t="s">
        <v>253</v>
      </c>
      <c r="F56" s="37" t="s">
        <v>168</v>
      </c>
      <c r="G56" s="37" t="s">
        <v>174</v>
      </c>
      <c r="H56" s="41" t="s">
        <v>254</v>
      </c>
      <c r="I56" s="42">
        <v>0</v>
      </c>
      <c r="J56" s="38">
        <v>0</v>
      </c>
      <c r="K56" s="39">
        <v>0</v>
      </c>
      <c r="L56" s="38">
        <v>27.54</v>
      </c>
      <c r="M56" s="38">
        <v>0</v>
      </c>
      <c r="N56" s="43">
        <v>27.54</v>
      </c>
      <c r="O56" s="42">
        <v>0</v>
      </c>
      <c r="P56" s="38">
        <v>0</v>
      </c>
      <c r="Q56" s="39">
        <v>0</v>
      </c>
      <c r="R56" s="38">
        <v>37.4</v>
      </c>
      <c r="S56" s="38">
        <v>0</v>
      </c>
      <c r="T56" s="43">
        <v>37.4</v>
      </c>
      <c r="U56" s="35" t="s">
        <v>28</v>
      </c>
      <c r="V56" s="31">
        <f t="shared" si="5"/>
        <v>-26.363636363636367</v>
      </c>
    </row>
    <row r="57" spans="1:22" ht="15" x14ac:dyDescent="0.2">
      <c r="A57" s="40" t="s">
        <v>9</v>
      </c>
      <c r="B57" s="37" t="s">
        <v>33</v>
      </c>
      <c r="C57" s="37" t="s">
        <v>34</v>
      </c>
      <c r="D57" s="37" t="s">
        <v>175</v>
      </c>
      <c r="E57" s="37" t="s">
        <v>176</v>
      </c>
      <c r="F57" s="37" t="s">
        <v>35</v>
      </c>
      <c r="G57" s="37" t="s">
        <v>121</v>
      </c>
      <c r="H57" s="41" t="s">
        <v>177</v>
      </c>
      <c r="I57" s="42">
        <v>0</v>
      </c>
      <c r="J57" s="38">
        <v>0</v>
      </c>
      <c r="K57" s="39">
        <v>0</v>
      </c>
      <c r="L57" s="38">
        <v>71.72</v>
      </c>
      <c r="M57" s="38">
        <v>5</v>
      </c>
      <c r="N57" s="43">
        <v>76.72</v>
      </c>
      <c r="O57" s="42">
        <v>0</v>
      </c>
      <c r="P57" s="38">
        <v>0</v>
      </c>
      <c r="Q57" s="39">
        <v>0</v>
      </c>
      <c r="R57" s="38">
        <v>0</v>
      </c>
      <c r="S57" s="38">
        <v>0</v>
      </c>
      <c r="T57" s="43">
        <v>0</v>
      </c>
      <c r="U57" s="35" t="s">
        <v>28</v>
      </c>
      <c r="V57" s="36" t="s">
        <v>28</v>
      </c>
    </row>
    <row r="58" spans="1:22" ht="15" x14ac:dyDescent="0.2">
      <c r="A58" s="40" t="s">
        <v>9</v>
      </c>
      <c r="B58" s="37" t="s">
        <v>33</v>
      </c>
      <c r="C58" s="37" t="s">
        <v>34</v>
      </c>
      <c r="D58" s="37" t="s">
        <v>255</v>
      </c>
      <c r="E58" s="37" t="s">
        <v>256</v>
      </c>
      <c r="F58" s="37" t="s">
        <v>101</v>
      </c>
      <c r="G58" s="37" t="s">
        <v>101</v>
      </c>
      <c r="H58" s="41" t="s">
        <v>257</v>
      </c>
      <c r="I58" s="42">
        <v>28.550103</v>
      </c>
      <c r="J58" s="38">
        <v>0</v>
      </c>
      <c r="K58" s="39">
        <v>28.550103</v>
      </c>
      <c r="L58" s="38">
        <v>154.25034400000001</v>
      </c>
      <c r="M58" s="38">
        <v>0</v>
      </c>
      <c r="N58" s="43">
        <v>154.25034400000001</v>
      </c>
      <c r="O58" s="42">
        <v>27.77112</v>
      </c>
      <c r="P58" s="38">
        <v>0</v>
      </c>
      <c r="Q58" s="39">
        <v>27.77112</v>
      </c>
      <c r="R58" s="38">
        <v>139.815775</v>
      </c>
      <c r="S58" s="38">
        <v>0</v>
      </c>
      <c r="T58" s="43">
        <v>139.815775</v>
      </c>
      <c r="U58" s="25">
        <f t="shared" si="4"/>
        <v>2.8050111050616611</v>
      </c>
      <c r="V58" s="31">
        <f t="shared" si="5"/>
        <v>10.323991695500755</v>
      </c>
    </row>
    <row r="59" spans="1:22" ht="15" x14ac:dyDescent="0.2">
      <c r="A59" s="40" t="s">
        <v>9</v>
      </c>
      <c r="B59" s="37" t="s">
        <v>33</v>
      </c>
      <c r="C59" s="37" t="s">
        <v>34</v>
      </c>
      <c r="D59" s="37" t="s">
        <v>258</v>
      </c>
      <c r="E59" s="37" t="s">
        <v>259</v>
      </c>
      <c r="F59" s="37" t="s">
        <v>20</v>
      </c>
      <c r="G59" s="37" t="s">
        <v>147</v>
      </c>
      <c r="H59" s="41" t="s">
        <v>260</v>
      </c>
      <c r="I59" s="42">
        <v>6.0540000000000003</v>
      </c>
      <c r="J59" s="38">
        <v>1.0263</v>
      </c>
      <c r="K59" s="39">
        <v>7.0803000000000003</v>
      </c>
      <c r="L59" s="38">
        <v>25.352399999999999</v>
      </c>
      <c r="M59" s="38">
        <v>7.7812000000000001</v>
      </c>
      <c r="N59" s="43">
        <v>33.133600000000001</v>
      </c>
      <c r="O59" s="42">
        <v>0</v>
      </c>
      <c r="P59" s="38">
        <v>0</v>
      </c>
      <c r="Q59" s="39">
        <v>0</v>
      </c>
      <c r="R59" s="38">
        <v>0</v>
      </c>
      <c r="S59" s="38">
        <v>0</v>
      </c>
      <c r="T59" s="43">
        <v>0</v>
      </c>
      <c r="U59" s="35" t="s">
        <v>28</v>
      </c>
      <c r="V59" s="36" t="s">
        <v>28</v>
      </c>
    </row>
    <row r="60" spans="1:22" ht="15" x14ac:dyDescent="0.2">
      <c r="A60" s="40" t="s">
        <v>9</v>
      </c>
      <c r="B60" s="37" t="s">
        <v>33</v>
      </c>
      <c r="C60" s="37" t="s">
        <v>34</v>
      </c>
      <c r="D60" s="37" t="s">
        <v>178</v>
      </c>
      <c r="E60" s="37" t="s">
        <v>179</v>
      </c>
      <c r="F60" s="37" t="s">
        <v>35</v>
      </c>
      <c r="G60" s="37" t="s">
        <v>38</v>
      </c>
      <c r="H60" s="41" t="s">
        <v>39</v>
      </c>
      <c r="I60" s="42">
        <v>0</v>
      </c>
      <c r="J60" s="38">
        <v>11.320633000000001</v>
      </c>
      <c r="K60" s="39">
        <v>11.320633000000001</v>
      </c>
      <c r="L60" s="38">
        <v>9.4392060000000004</v>
      </c>
      <c r="M60" s="38">
        <v>51.568728</v>
      </c>
      <c r="N60" s="43">
        <v>61.007933999999999</v>
      </c>
      <c r="O60" s="42">
        <v>0</v>
      </c>
      <c r="P60" s="38">
        <v>6.3217619999999997</v>
      </c>
      <c r="Q60" s="39">
        <v>6.3217619999999997</v>
      </c>
      <c r="R60" s="38">
        <v>0</v>
      </c>
      <c r="S60" s="38">
        <v>62.118369000000001</v>
      </c>
      <c r="T60" s="43">
        <v>62.118369000000001</v>
      </c>
      <c r="U60" s="25">
        <f t="shared" si="4"/>
        <v>79.074014491529439</v>
      </c>
      <c r="V60" s="31">
        <f t="shared" si="5"/>
        <v>-1.7876113263694982</v>
      </c>
    </row>
    <row r="61" spans="1:22" ht="15" x14ac:dyDescent="0.2">
      <c r="A61" s="40" t="s">
        <v>9</v>
      </c>
      <c r="B61" s="37" t="s">
        <v>33</v>
      </c>
      <c r="C61" s="37" t="s">
        <v>31</v>
      </c>
      <c r="D61" s="37" t="s">
        <v>180</v>
      </c>
      <c r="E61" s="37" t="s">
        <v>181</v>
      </c>
      <c r="F61" s="37" t="s">
        <v>182</v>
      </c>
      <c r="G61" s="37" t="s">
        <v>183</v>
      </c>
      <c r="H61" s="41" t="s">
        <v>184</v>
      </c>
      <c r="I61" s="42">
        <v>40514.086016000001</v>
      </c>
      <c r="J61" s="38">
        <v>0</v>
      </c>
      <c r="K61" s="39">
        <v>40514.086016000001</v>
      </c>
      <c r="L61" s="38">
        <v>151773.52685600001</v>
      </c>
      <c r="M61" s="38">
        <v>0</v>
      </c>
      <c r="N61" s="43">
        <v>151773.52685600001</v>
      </c>
      <c r="O61" s="42">
        <v>32292.710866000001</v>
      </c>
      <c r="P61" s="38">
        <v>0</v>
      </c>
      <c r="Q61" s="39">
        <v>32292.710866000001</v>
      </c>
      <c r="R61" s="38">
        <v>180330.207356</v>
      </c>
      <c r="S61" s="38">
        <v>0</v>
      </c>
      <c r="T61" s="43">
        <v>180330.207356</v>
      </c>
      <c r="U61" s="25">
        <f t="shared" si="4"/>
        <v>25.458919147775958</v>
      </c>
      <c r="V61" s="31">
        <f t="shared" si="5"/>
        <v>-15.835772008859639</v>
      </c>
    </row>
    <row r="62" spans="1:22" ht="15" x14ac:dyDescent="0.2">
      <c r="A62" s="40" t="s">
        <v>9</v>
      </c>
      <c r="B62" s="37" t="s">
        <v>33</v>
      </c>
      <c r="C62" s="37" t="s">
        <v>31</v>
      </c>
      <c r="D62" s="37" t="s">
        <v>185</v>
      </c>
      <c r="E62" s="37" t="s">
        <v>186</v>
      </c>
      <c r="F62" s="37" t="s">
        <v>101</v>
      </c>
      <c r="G62" s="37" t="s">
        <v>160</v>
      </c>
      <c r="H62" s="41" t="s">
        <v>187</v>
      </c>
      <c r="I62" s="42">
        <v>2005.0698159999999</v>
      </c>
      <c r="J62" s="38">
        <v>0</v>
      </c>
      <c r="K62" s="39">
        <v>2005.0698159999999</v>
      </c>
      <c r="L62" s="38">
        <v>8103.3212240000003</v>
      </c>
      <c r="M62" s="38">
        <v>0</v>
      </c>
      <c r="N62" s="43">
        <v>8103.3212240000003</v>
      </c>
      <c r="O62" s="42">
        <v>0</v>
      </c>
      <c r="P62" s="38">
        <v>0</v>
      </c>
      <c r="Q62" s="39">
        <v>0</v>
      </c>
      <c r="R62" s="38">
        <v>0</v>
      </c>
      <c r="S62" s="38">
        <v>0</v>
      </c>
      <c r="T62" s="43">
        <v>0</v>
      </c>
      <c r="U62" s="35" t="s">
        <v>28</v>
      </c>
      <c r="V62" s="36" t="s">
        <v>28</v>
      </c>
    </row>
    <row r="63" spans="1:22" ht="15" x14ac:dyDescent="0.2">
      <c r="A63" s="40" t="s">
        <v>9</v>
      </c>
      <c r="B63" s="37" t="s">
        <v>33</v>
      </c>
      <c r="C63" s="37" t="s">
        <v>34</v>
      </c>
      <c r="D63" s="37" t="s">
        <v>188</v>
      </c>
      <c r="E63" s="37" t="s">
        <v>189</v>
      </c>
      <c r="F63" s="37" t="s">
        <v>35</v>
      </c>
      <c r="G63" s="37" t="s">
        <v>190</v>
      </c>
      <c r="H63" s="41" t="s">
        <v>191</v>
      </c>
      <c r="I63" s="42">
        <v>158.523414</v>
      </c>
      <c r="J63" s="38">
        <v>0</v>
      </c>
      <c r="K63" s="39">
        <v>158.523414</v>
      </c>
      <c r="L63" s="38">
        <v>798.32922399999995</v>
      </c>
      <c r="M63" s="38">
        <v>0</v>
      </c>
      <c r="N63" s="43">
        <v>798.32922399999995</v>
      </c>
      <c r="O63" s="42">
        <v>140.946798</v>
      </c>
      <c r="P63" s="38">
        <v>0</v>
      </c>
      <c r="Q63" s="39">
        <v>140.946798</v>
      </c>
      <c r="R63" s="38">
        <v>697.45564300000001</v>
      </c>
      <c r="S63" s="38">
        <v>0</v>
      </c>
      <c r="T63" s="43">
        <v>697.45564300000001</v>
      </c>
      <c r="U63" s="25">
        <f t="shared" si="4"/>
        <v>12.470390423484478</v>
      </c>
      <c r="V63" s="31">
        <f t="shared" si="5"/>
        <v>14.463081919605303</v>
      </c>
    </row>
    <row r="64" spans="1:22" ht="15" x14ac:dyDescent="0.2">
      <c r="A64" s="40" t="s">
        <v>9</v>
      </c>
      <c r="B64" s="37" t="s">
        <v>33</v>
      </c>
      <c r="C64" s="37" t="s">
        <v>31</v>
      </c>
      <c r="D64" s="37" t="s">
        <v>192</v>
      </c>
      <c r="E64" s="37" t="s">
        <v>193</v>
      </c>
      <c r="F64" s="37" t="s">
        <v>168</v>
      </c>
      <c r="G64" s="37" t="s">
        <v>174</v>
      </c>
      <c r="H64" s="41" t="s">
        <v>194</v>
      </c>
      <c r="I64" s="42">
        <v>47.79768</v>
      </c>
      <c r="J64" s="38">
        <v>0</v>
      </c>
      <c r="K64" s="39">
        <v>47.79768</v>
      </c>
      <c r="L64" s="38">
        <v>215.30870400000001</v>
      </c>
      <c r="M64" s="38">
        <v>0</v>
      </c>
      <c r="N64" s="43">
        <v>215.30870400000001</v>
      </c>
      <c r="O64" s="42">
        <v>34.351419999999997</v>
      </c>
      <c r="P64" s="38">
        <v>0</v>
      </c>
      <c r="Q64" s="39">
        <v>34.351419999999997</v>
      </c>
      <c r="R64" s="38">
        <v>219.763656</v>
      </c>
      <c r="S64" s="38">
        <v>0</v>
      </c>
      <c r="T64" s="43">
        <v>219.763656</v>
      </c>
      <c r="U64" s="25">
        <f t="shared" si="4"/>
        <v>39.143243568970362</v>
      </c>
      <c r="V64" s="31">
        <f t="shared" si="5"/>
        <v>-2.0271559370126258</v>
      </c>
    </row>
    <row r="65" spans="1:22" ht="15" x14ac:dyDescent="0.2">
      <c r="A65" s="40" t="s">
        <v>9</v>
      </c>
      <c r="B65" s="37" t="s">
        <v>33</v>
      </c>
      <c r="C65" s="37" t="s">
        <v>31</v>
      </c>
      <c r="D65" s="37" t="s">
        <v>195</v>
      </c>
      <c r="E65" s="37" t="s">
        <v>132</v>
      </c>
      <c r="F65" s="37" t="s">
        <v>35</v>
      </c>
      <c r="G65" s="37" t="s">
        <v>62</v>
      </c>
      <c r="H65" s="41" t="s">
        <v>133</v>
      </c>
      <c r="I65" s="42">
        <v>0</v>
      </c>
      <c r="J65" s="38">
        <v>0</v>
      </c>
      <c r="K65" s="39">
        <v>0</v>
      </c>
      <c r="L65" s="38">
        <v>0</v>
      </c>
      <c r="M65" s="38">
        <v>0</v>
      </c>
      <c r="N65" s="43">
        <v>0</v>
      </c>
      <c r="O65" s="42">
        <v>0</v>
      </c>
      <c r="P65" s="38">
        <v>0</v>
      </c>
      <c r="Q65" s="39">
        <v>0</v>
      </c>
      <c r="R65" s="38">
        <v>328.79682000000003</v>
      </c>
      <c r="S65" s="38">
        <v>97.247116000000005</v>
      </c>
      <c r="T65" s="43">
        <v>426.04393599999997</v>
      </c>
      <c r="U65" s="35" t="s">
        <v>28</v>
      </c>
      <c r="V65" s="36" t="s">
        <v>28</v>
      </c>
    </row>
    <row r="66" spans="1:22" ht="15" x14ac:dyDescent="0.2">
      <c r="A66" s="40" t="s">
        <v>9</v>
      </c>
      <c r="B66" s="37" t="s">
        <v>40</v>
      </c>
      <c r="C66" s="37" t="s">
        <v>31</v>
      </c>
      <c r="D66" s="37" t="s">
        <v>262</v>
      </c>
      <c r="E66" s="37" t="s">
        <v>263</v>
      </c>
      <c r="F66" s="37" t="s">
        <v>77</v>
      </c>
      <c r="G66" s="37" t="s">
        <v>77</v>
      </c>
      <c r="H66" s="41" t="s">
        <v>144</v>
      </c>
      <c r="I66" s="42">
        <v>0</v>
      </c>
      <c r="J66" s="38">
        <v>0.244003</v>
      </c>
      <c r="K66" s="39">
        <v>0.244003</v>
      </c>
      <c r="L66" s="38">
        <v>0</v>
      </c>
      <c r="M66" s="38">
        <v>1.934995</v>
      </c>
      <c r="N66" s="43">
        <v>1.934995</v>
      </c>
      <c r="O66" s="42">
        <v>0</v>
      </c>
      <c r="P66" s="38">
        <v>0</v>
      </c>
      <c r="Q66" s="39">
        <v>0</v>
      </c>
      <c r="R66" s="38">
        <v>0</v>
      </c>
      <c r="S66" s="38">
        <v>0</v>
      </c>
      <c r="T66" s="43">
        <v>0</v>
      </c>
      <c r="U66" s="35" t="s">
        <v>28</v>
      </c>
      <c r="V66" s="36" t="s">
        <v>28</v>
      </c>
    </row>
    <row r="67" spans="1:22" ht="15" x14ac:dyDescent="0.2">
      <c r="A67" s="40" t="s">
        <v>9</v>
      </c>
      <c r="B67" s="37" t="s">
        <v>33</v>
      </c>
      <c r="C67" s="37" t="s">
        <v>31</v>
      </c>
      <c r="D67" s="37" t="s">
        <v>196</v>
      </c>
      <c r="E67" s="37" t="s">
        <v>197</v>
      </c>
      <c r="F67" s="37" t="s">
        <v>77</v>
      </c>
      <c r="G67" s="37" t="s">
        <v>77</v>
      </c>
      <c r="H67" s="41" t="s">
        <v>83</v>
      </c>
      <c r="I67" s="42">
        <v>323.00034399999998</v>
      </c>
      <c r="J67" s="38">
        <v>70.864832000000007</v>
      </c>
      <c r="K67" s="39">
        <v>393.86517500000002</v>
      </c>
      <c r="L67" s="38">
        <v>2045.8723600000001</v>
      </c>
      <c r="M67" s="38">
        <v>386.35267800000003</v>
      </c>
      <c r="N67" s="43">
        <v>2432.225038</v>
      </c>
      <c r="O67" s="42">
        <v>554.64046800000006</v>
      </c>
      <c r="P67" s="38">
        <v>106.479906</v>
      </c>
      <c r="Q67" s="39">
        <v>661.12037399999997</v>
      </c>
      <c r="R67" s="38">
        <v>2625.9136269999999</v>
      </c>
      <c r="S67" s="38">
        <v>484.080894</v>
      </c>
      <c r="T67" s="43">
        <v>3109.9945210000001</v>
      </c>
      <c r="U67" s="25">
        <f t="shared" si="4"/>
        <v>-40.42458975859666</v>
      </c>
      <c r="V67" s="31">
        <f t="shared" si="5"/>
        <v>-21.793269358624702</v>
      </c>
    </row>
    <row r="68" spans="1:22" ht="15" x14ac:dyDescent="0.2">
      <c r="A68" s="40" t="s">
        <v>9</v>
      </c>
      <c r="B68" s="37" t="s">
        <v>33</v>
      </c>
      <c r="C68" s="37" t="s">
        <v>34</v>
      </c>
      <c r="D68" s="37" t="s">
        <v>198</v>
      </c>
      <c r="E68" s="37" t="s">
        <v>199</v>
      </c>
      <c r="F68" s="37" t="s">
        <v>168</v>
      </c>
      <c r="G68" s="37" t="s">
        <v>174</v>
      </c>
      <c r="H68" s="41" t="s">
        <v>200</v>
      </c>
      <c r="I68" s="42">
        <v>12.565455999999999</v>
      </c>
      <c r="J68" s="38">
        <v>0</v>
      </c>
      <c r="K68" s="39">
        <v>12.565455999999999</v>
      </c>
      <c r="L68" s="38">
        <v>43.181092999999997</v>
      </c>
      <c r="M68" s="38">
        <v>0</v>
      </c>
      <c r="N68" s="43">
        <v>43.181092999999997</v>
      </c>
      <c r="O68" s="42">
        <v>17.930325</v>
      </c>
      <c r="P68" s="38">
        <v>0</v>
      </c>
      <c r="Q68" s="39">
        <v>17.930325</v>
      </c>
      <c r="R68" s="38">
        <v>70.398698999999993</v>
      </c>
      <c r="S68" s="38">
        <v>0</v>
      </c>
      <c r="T68" s="43">
        <v>70.398698999999993</v>
      </c>
      <c r="U68" s="25">
        <f t="shared" si="4"/>
        <v>-29.920645610160445</v>
      </c>
      <c r="V68" s="31">
        <f t="shared" si="5"/>
        <v>-38.662086638845416</v>
      </c>
    </row>
    <row r="69" spans="1:22" ht="15" x14ac:dyDescent="0.2">
      <c r="A69" s="40" t="s">
        <v>9</v>
      </c>
      <c r="B69" s="37" t="s">
        <v>33</v>
      </c>
      <c r="C69" s="37" t="s">
        <v>31</v>
      </c>
      <c r="D69" s="37" t="s">
        <v>201</v>
      </c>
      <c r="E69" s="37" t="s">
        <v>202</v>
      </c>
      <c r="F69" s="37" t="s">
        <v>101</v>
      </c>
      <c r="G69" s="37" t="s">
        <v>160</v>
      </c>
      <c r="H69" s="41" t="s">
        <v>187</v>
      </c>
      <c r="I69" s="42">
        <v>1.9</v>
      </c>
      <c r="J69" s="38">
        <v>0</v>
      </c>
      <c r="K69" s="39">
        <v>1.9</v>
      </c>
      <c r="L69" s="38">
        <v>7.7</v>
      </c>
      <c r="M69" s="38">
        <v>0</v>
      </c>
      <c r="N69" s="43">
        <v>7.7</v>
      </c>
      <c r="O69" s="42">
        <v>1.4</v>
      </c>
      <c r="P69" s="38">
        <v>0</v>
      </c>
      <c r="Q69" s="39">
        <v>1.4</v>
      </c>
      <c r="R69" s="38">
        <v>8.32</v>
      </c>
      <c r="S69" s="38">
        <v>0</v>
      </c>
      <c r="T69" s="43">
        <v>8.32</v>
      </c>
      <c r="U69" s="25">
        <f t="shared" si="4"/>
        <v>35.714285714285722</v>
      </c>
      <c r="V69" s="31">
        <f t="shared" si="5"/>
        <v>-7.4519230769230731</v>
      </c>
    </row>
    <row r="70" spans="1:22" ht="15" x14ac:dyDescent="0.2">
      <c r="A70" s="40" t="s">
        <v>9</v>
      </c>
      <c r="B70" s="37" t="s">
        <v>33</v>
      </c>
      <c r="C70" s="37" t="s">
        <v>34</v>
      </c>
      <c r="D70" s="37" t="s">
        <v>203</v>
      </c>
      <c r="E70" s="37" t="s">
        <v>204</v>
      </c>
      <c r="F70" s="37" t="s">
        <v>101</v>
      </c>
      <c r="G70" s="37" t="s">
        <v>101</v>
      </c>
      <c r="H70" s="41" t="s">
        <v>151</v>
      </c>
      <c r="I70" s="42">
        <v>16.606079999999999</v>
      </c>
      <c r="J70" s="38">
        <v>0</v>
      </c>
      <c r="K70" s="39">
        <v>16.606079999999999</v>
      </c>
      <c r="L70" s="38">
        <v>52.933104</v>
      </c>
      <c r="M70" s="38">
        <v>0</v>
      </c>
      <c r="N70" s="43">
        <v>52.933104</v>
      </c>
      <c r="O70" s="42">
        <v>8.833615</v>
      </c>
      <c r="P70" s="38">
        <v>0</v>
      </c>
      <c r="Q70" s="39">
        <v>8.833615</v>
      </c>
      <c r="R70" s="38">
        <v>19.668358999999999</v>
      </c>
      <c r="S70" s="38">
        <v>0</v>
      </c>
      <c r="T70" s="43">
        <v>19.668358999999999</v>
      </c>
      <c r="U70" s="25">
        <f t="shared" si="4"/>
        <v>87.987364176500776</v>
      </c>
      <c r="V70" s="36" t="s">
        <v>28</v>
      </c>
    </row>
    <row r="71" spans="1:22" ht="15" x14ac:dyDescent="0.2">
      <c r="A71" s="40" t="s">
        <v>9</v>
      </c>
      <c r="B71" s="37" t="s">
        <v>33</v>
      </c>
      <c r="C71" s="37" t="s">
        <v>31</v>
      </c>
      <c r="D71" s="37" t="s">
        <v>205</v>
      </c>
      <c r="E71" s="37" t="s">
        <v>50</v>
      </c>
      <c r="F71" s="37" t="s">
        <v>35</v>
      </c>
      <c r="G71" s="37" t="s">
        <v>48</v>
      </c>
      <c r="H71" s="41" t="s">
        <v>49</v>
      </c>
      <c r="I71" s="42">
        <v>0</v>
      </c>
      <c r="J71" s="38">
        <v>0</v>
      </c>
      <c r="K71" s="39">
        <v>0</v>
      </c>
      <c r="L71" s="38">
        <v>0</v>
      </c>
      <c r="M71" s="38">
        <v>0</v>
      </c>
      <c r="N71" s="43">
        <v>0</v>
      </c>
      <c r="O71" s="42">
        <v>26.1</v>
      </c>
      <c r="P71" s="38">
        <v>0</v>
      </c>
      <c r="Q71" s="39">
        <v>26.1</v>
      </c>
      <c r="R71" s="38">
        <v>150.38</v>
      </c>
      <c r="S71" s="38">
        <v>0</v>
      </c>
      <c r="T71" s="43">
        <v>150.38</v>
      </c>
      <c r="U71" s="35" t="s">
        <v>28</v>
      </c>
      <c r="V71" s="36" t="s">
        <v>28</v>
      </c>
    </row>
    <row r="72" spans="1:22" ht="15" x14ac:dyDescent="0.2">
      <c r="A72" s="40" t="s">
        <v>9</v>
      </c>
      <c r="B72" s="37" t="s">
        <v>33</v>
      </c>
      <c r="C72" s="37" t="s">
        <v>31</v>
      </c>
      <c r="D72" s="37" t="s">
        <v>207</v>
      </c>
      <c r="E72" s="37" t="s">
        <v>208</v>
      </c>
      <c r="F72" s="37" t="s">
        <v>71</v>
      </c>
      <c r="G72" s="37" t="s">
        <v>72</v>
      </c>
      <c r="H72" s="41" t="s">
        <v>70</v>
      </c>
      <c r="I72" s="42">
        <v>172.295433</v>
      </c>
      <c r="J72" s="38">
        <v>27.175367999999999</v>
      </c>
      <c r="K72" s="39">
        <v>199.47080099999999</v>
      </c>
      <c r="L72" s="38">
        <v>840.27674200000001</v>
      </c>
      <c r="M72" s="38">
        <v>96.041647999999995</v>
      </c>
      <c r="N72" s="43">
        <v>936.31839100000002</v>
      </c>
      <c r="O72" s="42">
        <v>204.31311099999999</v>
      </c>
      <c r="P72" s="38">
        <v>14.97376</v>
      </c>
      <c r="Q72" s="39">
        <v>219.28687099999999</v>
      </c>
      <c r="R72" s="38">
        <v>372.59253100000001</v>
      </c>
      <c r="S72" s="38">
        <v>33.423501000000002</v>
      </c>
      <c r="T72" s="43">
        <v>406.016032</v>
      </c>
      <c r="U72" s="25">
        <f t="shared" si="4"/>
        <v>-9.0365966323629152</v>
      </c>
      <c r="V72" s="36" t="s">
        <v>28</v>
      </c>
    </row>
    <row r="73" spans="1:22" ht="15" x14ac:dyDescent="0.2">
      <c r="A73" s="40" t="s">
        <v>9</v>
      </c>
      <c r="B73" s="37" t="s">
        <v>33</v>
      </c>
      <c r="C73" s="37" t="s">
        <v>31</v>
      </c>
      <c r="D73" s="37" t="s">
        <v>207</v>
      </c>
      <c r="E73" s="37" t="s">
        <v>209</v>
      </c>
      <c r="F73" s="37" t="s">
        <v>71</v>
      </c>
      <c r="G73" s="37" t="s">
        <v>72</v>
      </c>
      <c r="H73" s="41" t="s">
        <v>70</v>
      </c>
      <c r="I73" s="42">
        <v>0</v>
      </c>
      <c r="J73" s="38">
        <v>0</v>
      </c>
      <c r="K73" s="39">
        <v>0</v>
      </c>
      <c r="L73" s="38">
        <v>0</v>
      </c>
      <c r="M73" s="38">
        <v>0</v>
      </c>
      <c r="N73" s="43">
        <v>0</v>
      </c>
      <c r="O73" s="42">
        <v>0</v>
      </c>
      <c r="P73" s="38">
        <v>0</v>
      </c>
      <c r="Q73" s="39">
        <v>0</v>
      </c>
      <c r="R73" s="38">
        <v>179.25360599999999</v>
      </c>
      <c r="S73" s="38">
        <v>13.997897</v>
      </c>
      <c r="T73" s="43">
        <v>193.25150300000001</v>
      </c>
      <c r="U73" s="35" t="s">
        <v>28</v>
      </c>
      <c r="V73" s="36" t="s">
        <v>28</v>
      </c>
    </row>
    <row r="74" spans="1:22" ht="15" x14ac:dyDescent="0.2">
      <c r="A74" s="40" t="s">
        <v>9</v>
      </c>
      <c r="B74" s="37" t="s">
        <v>33</v>
      </c>
      <c r="C74" s="37" t="s">
        <v>31</v>
      </c>
      <c r="D74" s="37" t="s">
        <v>207</v>
      </c>
      <c r="E74" s="37" t="s">
        <v>261</v>
      </c>
      <c r="F74" s="37" t="s">
        <v>71</v>
      </c>
      <c r="G74" s="37" t="s">
        <v>72</v>
      </c>
      <c r="H74" s="41" t="s">
        <v>70</v>
      </c>
      <c r="I74" s="42">
        <v>0</v>
      </c>
      <c r="J74" s="38">
        <v>0</v>
      </c>
      <c r="K74" s="39">
        <v>0</v>
      </c>
      <c r="L74" s="38">
        <v>0</v>
      </c>
      <c r="M74" s="38">
        <v>0</v>
      </c>
      <c r="N74" s="43">
        <v>0</v>
      </c>
      <c r="O74" s="42">
        <v>0</v>
      </c>
      <c r="P74" s="38">
        <v>0</v>
      </c>
      <c r="Q74" s="39">
        <v>0</v>
      </c>
      <c r="R74" s="38">
        <v>367.43215900000001</v>
      </c>
      <c r="S74" s="38">
        <v>26.989673</v>
      </c>
      <c r="T74" s="43">
        <v>394.42183199999999</v>
      </c>
      <c r="U74" s="35" t="s">
        <v>28</v>
      </c>
      <c r="V74" s="36" t="s">
        <v>28</v>
      </c>
    </row>
    <row r="75" spans="1:22" ht="15" x14ac:dyDescent="0.2">
      <c r="A75" s="40" t="s">
        <v>9</v>
      </c>
      <c r="B75" s="37" t="s">
        <v>33</v>
      </c>
      <c r="C75" s="37" t="s">
        <v>31</v>
      </c>
      <c r="D75" s="37" t="s">
        <v>210</v>
      </c>
      <c r="E75" s="37" t="s">
        <v>211</v>
      </c>
      <c r="F75" s="37" t="s">
        <v>168</v>
      </c>
      <c r="G75" s="37" t="s">
        <v>168</v>
      </c>
      <c r="H75" s="41" t="s">
        <v>212</v>
      </c>
      <c r="I75" s="42">
        <v>36943.477046</v>
      </c>
      <c r="J75" s="38">
        <v>0</v>
      </c>
      <c r="K75" s="39">
        <v>36943.477046</v>
      </c>
      <c r="L75" s="38">
        <v>179600.030566</v>
      </c>
      <c r="M75" s="38">
        <v>0</v>
      </c>
      <c r="N75" s="43">
        <v>179600.030566</v>
      </c>
      <c r="O75" s="42">
        <v>38930.382049</v>
      </c>
      <c r="P75" s="38">
        <v>0</v>
      </c>
      <c r="Q75" s="39">
        <v>38930.382049</v>
      </c>
      <c r="R75" s="38">
        <v>189162.440126</v>
      </c>
      <c r="S75" s="38">
        <v>0</v>
      </c>
      <c r="T75" s="43">
        <v>189162.440126</v>
      </c>
      <c r="U75" s="25">
        <f t="shared" si="4"/>
        <v>-5.103738772712707</v>
      </c>
      <c r="V75" s="31">
        <f t="shared" si="5"/>
        <v>-5.0551312161286059</v>
      </c>
    </row>
    <row r="76" spans="1:22" ht="15" x14ac:dyDescent="0.2">
      <c r="A76" s="40" t="s">
        <v>9</v>
      </c>
      <c r="B76" s="37" t="s">
        <v>40</v>
      </c>
      <c r="C76" s="37" t="s">
        <v>31</v>
      </c>
      <c r="D76" s="37" t="s">
        <v>210</v>
      </c>
      <c r="E76" s="37" t="s">
        <v>211</v>
      </c>
      <c r="F76" s="37" t="s">
        <v>168</v>
      </c>
      <c r="G76" s="37" t="s">
        <v>168</v>
      </c>
      <c r="H76" s="41" t="s">
        <v>212</v>
      </c>
      <c r="I76" s="42">
        <v>3594.6664970000002</v>
      </c>
      <c r="J76" s="38">
        <v>0</v>
      </c>
      <c r="K76" s="39">
        <v>3594.6664970000002</v>
      </c>
      <c r="L76" s="38">
        <v>14792.000652000001</v>
      </c>
      <c r="M76" s="38">
        <v>0</v>
      </c>
      <c r="N76" s="43">
        <v>14792.000652000001</v>
      </c>
      <c r="O76" s="42">
        <v>2850.9848729999999</v>
      </c>
      <c r="P76" s="38">
        <v>0</v>
      </c>
      <c r="Q76" s="39">
        <v>2850.9848729999999</v>
      </c>
      <c r="R76" s="38">
        <v>16605.274307</v>
      </c>
      <c r="S76" s="38">
        <v>0</v>
      </c>
      <c r="T76" s="43">
        <v>16605.274307</v>
      </c>
      <c r="U76" s="25">
        <f t="shared" si="4"/>
        <v>26.085077863547124</v>
      </c>
      <c r="V76" s="31">
        <f t="shared" si="5"/>
        <v>-10.919865709388542</v>
      </c>
    </row>
    <row r="77" spans="1:22" ht="15" x14ac:dyDescent="0.2">
      <c r="A77" s="40" t="s">
        <v>9</v>
      </c>
      <c r="B77" s="37" t="s">
        <v>33</v>
      </c>
      <c r="C77" s="37" t="s">
        <v>31</v>
      </c>
      <c r="D77" s="37" t="s">
        <v>213</v>
      </c>
      <c r="E77" s="37" t="s">
        <v>214</v>
      </c>
      <c r="F77" s="37" t="s">
        <v>20</v>
      </c>
      <c r="G77" s="37" t="s">
        <v>117</v>
      </c>
      <c r="H77" s="41" t="s">
        <v>118</v>
      </c>
      <c r="I77" s="42">
        <v>554.243652</v>
      </c>
      <c r="J77" s="38">
        <v>143.05134899999999</v>
      </c>
      <c r="K77" s="39">
        <v>697.29500099999996</v>
      </c>
      <c r="L77" s="38">
        <v>2932.7047309999998</v>
      </c>
      <c r="M77" s="38">
        <v>839.03748900000005</v>
      </c>
      <c r="N77" s="43">
        <v>3771.7422200000001</v>
      </c>
      <c r="O77" s="42">
        <v>366.96144600000002</v>
      </c>
      <c r="P77" s="38">
        <v>128.47095999999999</v>
      </c>
      <c r="Q77" s="39">
        <v>495.43240600000001</v>
      </c>
      <c r="R77" s="38">
        <v>1916.7476569999999</v>
      </c>
      <c r="S77" s="38">
        <v>503.77948300000003</v>
      </c>
      <c r="T77" s="43">
        <v>2420.5271389999998</v>
      </c>
      <c r="U77" s="25">
        <f t="shared" si="4"/>
        <v>40.744729766425472</v>
      </c>
      <c r="V77" s="31">
        <f t="shared" si="5"/>
        <v>55.823174185034418</v>
      </c>
    </row>
    <row r="78" spans="1:22" ht="15" x14ac:dyDescent="0.2">
      <c r="A78" s="40" t="s">
        <v>9</v>
      </c>
      <c r="B78" s="37" t="s">
        <v>33</v>
      </c>
      <c r="C78" s="37" t="s">
        <v>34</v>
      </c>
      <c r="D78" s="37" t="s">
        <v>215</v>
      </c>
      <c r="E78" s="37" t="s">
        <v>177</v>
      </c>
      <c r="F78" s="37" t="s">
        <v>35</v>
      </c>
      <c r="G78" s="37" t="s">
        <v>121</v>
      </c>
      <c r="H78" s="41" t="s">
        <v>177</v>
      </c>
      <c r="I78" s="42">
        <v>0</v>
      </c>
      <c r="J78" s="38">
        <v>0</v>
      </c>
      <c r="K78" s="39">
        <v>0</v>
      </c>
      <c r="L78" s="38">
        <v>105.35</v>
      </c>
      <c r="M78" s="38">
        <v>0</v>
      </c>
      <c r="N78" s="43">
        <v>105.35</v>
      </c>
      <c r="O78" s="42">
        <v>0</v>
      </c>
      <c r="P78" s="38">
        <v>0</v>
      </c>
      <c r="Q78" s="39">
        <v>0</v>
      </c>
      <c r="R78" s="38">
        <v>0</v>
      </c>
      <c r="S78" s="38">
        <v>0</v>
      </c>
      <c r="T78" s="43">
        <v>0</v>
      </c>
      <c r="U78" s="35" t="s">
        <v>28</v>
      </c>
      <c r="V78" s="36" t="s">
        <v>28</v>
      </c>
    </row>
    <row r="79" spans="1:22" ht="15" x14ac:dyDescent="0.2">
      <c r="A79" s="40" t="s">
        <v>9</v>
      </c>
      <c r="B79" s="37" t="s">
        <v>33</v>
      </c>
      <c r="C79" s="37" t="s">
        <v>31</v>
      </c>
      <c r="D79" s="37" t="s">
        <v>216</v>
      </c>
      <c r="E79" s="37" t="s">
        <v>217</v>
      </c>
      <c r="F79" s="37" t="s">
        <v>77</v>
      </c>
      <c r="G79" s="37" t="s">
        <v>77</v>
      </c>
      <c r="H79" s="41" t="s">
        <v>144</v>
      </c>
      <c r="I79" s="42">
        <v>3559.2796079999998</v>
      </c>
      <c r="J79" s="38">
        <v>0</v>
      </c>
      <c r="K79" s="39">
        <v>3559.2796079999998</v>
      </c>
      <c r="L79" s="38">
        <v>17392.385654999998</v>
      </c>
      <c r="M79" s="38">
        <v>0</v>
      </c>
      <c r="N79" s="43">
        <v>17392.385654999998</v>
      </c>
      <c r="O79" s="42">
        <v>3763.7040000000002</v>
      </c>
      <c r="P79" s="38">
        <v>0</v>
      </c>
      <c r="Q79" s="39">
        <v>3763.7040000000002</v>
      </c>
      <c r="R79" s="38">
        <v>17675.623800000001</v>
      </c>
      <c r="S79" s="38">
        <v>0</v>
      </c>
      <c r="T79" s="43">
        <v>17675.623800000001</v>
      </c>
      <c r="U79" s="25">
        <f t="shared" ref="U78:U91" si="6">+((K79/Q79)-1)*100</f>
        <v>-5.4314683620178545</v>
      </c>
      <c r="V79" s="31">
        <f t="shared" ref="V78:V91" si="7">+((N79/T79)-1)*100</f>
        <v>-1.6024223427973383</v>
      </c>
    </row>
    <row r="80" spans="1:22" ht="15" x14ac:dyDescent="0.2">
      <c r="A80" s="40" t="s">
        <v>9</v>
      </c>
      <c r="B80" s="37" t="s">
        <v>33</v>
      </c>
      <c r="C80" s="37" t="s">
        <v>31</v>
      </c>
      <c r="D80" s="37" t="s">
        <v>216</v>
      </c>
      <c r="E80" s="37" t="s">
        <v>218</v>
      </c>
      <c r="F80" s="37" t="s">
        <v>77</v>
      </c>
      <c r="G80" s="37" t="s">
        <v>77</v>
      </c>
      <c r="H80" s="41" t="s">
        <v>219</v>
      </c>
      <c r="I80" s="42">
        <v>0</v>
      </c>
      <c r="J80" s="38">
        <v>61.414349999999999</v>
      </c>
      <c r="K80" s="39">
        <v>61.414349999999999</v>
      </c>
      <c r="L80" s="38">
        <v>0</v>
      </c>
      <c r="M80" s="38">
        <v>355.04891500000002</v>
      </c>
      <c r="N80" s="43">
        <v>355.04891500000002</v>
      </c>
      <c r="O80" s="42">
        <v>0</v>
      </c>
      <c r="P80" s="38">
        <v>42.526200000000003</v>
      </c>
      <c r="Q80" s="39">
        <v>42.526200000000003</v>
      </c>
      <c r="R80" s="38">
        <v>0</v>
      </c>
      <c r="S80" s="38">
        <v>267.33300000000003</v>
      </c>
      <c r="T80" s="43">
        <v>267.33300000000003</v>
      </c>
      <c r="U80" s="25">
        <f t="shared" si="6"/>
        <v>44.415325140736762</v>
      </c>
      <c r="V80" s="31">
        <f t="shared" si="7"/>
        <v>32.811480438254904</v>
      </c>
    </row>
    <row r="81" spans="1:22" ht="15" x14ac:dyDescent="0.2">
      <c r="A81" s="40" t="s">
        <v>9</v>
      </c>
      <c r="B81" s="37" t="s">
        <v>33</v>
      </c>
      <c r="C81" s="37" t="s">
        <v>31</v>
      </c>
      <c r="D81" s="37" t="s">
        <v>30</v>
      </c>
      <c r="E81" s="37" t="s">
        <v>220</v>
      </c>
      <c r="F81" s="37" t="s">
        <v>21</v>
      </c>
      <c r="G81" s="37" t="s">
        <v>221</v>
      </c>
      <c r="H81" s="41" t="s">
        <v>222</v>
      </c>
      <c r="I81" s="42">
        <v>15007.451008</v>
      </c>
      <c r="J81" s="38">
        <v>0</v>
      </c>
      <c r="K81" s="39">
        <v>15007.451008</v>
      </c>
      <c r="L81" s="38">
        <v>59224.504208999999</v>
      </c>
      <c r="M81" s="38">
        <v>0</v>
      </c>
      <c r="N81" s="43">
        <v>59224.504208999999</v>
      </c>
      <c r="O81" s="42">
        <v>13423.352800000001</v>
      </c>
      <c r="P81" s="38">
        <v>0</v>
      </c>
      <c r="Q81" s="39">
        <v>13423.352800000001</v>
      </c>
      <c r="R81" s="38">
        <v>62700.590042999997</v>
      </c>
      <c r="S81" s="38">
        <v>0</v>
      </c>
      <c r="T81" s="43">
        <v>62700.590042999997</v>
      </c>
      <c r="U81" s="25">
        <f t="shared" si="6"/>
        <v>11.801062160863406</v>
      </c>
      <c r="V81" s="31">
        <f t="shared" si="7"/>
        <v>-5.5439443737548615</v>
      </c>
    </row>
    <row r="82" spans="1:22" ht="15" x14ac:dyDescent="0.2">
      <c r="A82" s="40" t="s">
        <v>9</v>
      </c>
      <c r="B82" s="37" t="s">
        <v>33</v>
      </c>
      <c r="C82" s="37" t="s">
        <v>31</v>
      </c>
      <c r="D82" s="37" t="s">
        <v>30</v>
      </c>
      <c r="E82" s="37" t="s">
        <v>236</v>
      </c>
      <c r="F82" s="37" t="s">
        <v>223</v>
      </c>
      <c r="G82" s="37" t="s">
        <v>224</v>
      </c>
      <c r="H82" s="41" t="s">
        <v>225</v>
      </c>
      <c r="I82" s="42">
        <v>12645.230090999999</v>
      </c>
      <c r="J82" s="38">
        <v>0</v>
      </c>
      <c r="K82" s="39">
        <v>12645.230090999999</v>
      </c>
      <c r="L82" s="38">
        <v>54942.056249000001</v>
      </c>
      <c r="M82" s="38">
        <v>0</v>
      </c>
      <c r="N82" s="43">
        <v>54942.056249000001</v>
      </c>
      <c r="O82" s="42">
        <v>9702.065568</v>
      </c>
      <c r="P82" s="38">
        <v>0</v>
      </c>
      <c r="Q82" s="39">
        <v>9702.065568</v>
      </c>
      <c r="R82" s="38">
        <v>29596.464357000001</v>
      </c>
      <c r="S82" s="38">
        <v>0</v>
      </c>
      <c r="T82" s="43">
        <v>29596.464357000001</v>
      </c>
      <c r="U82" s="25">
        <f t="shared" si="6"/>
        <v>30.335442513471978</v>
      </c>
      <c r="V82" s="31">
        <f t="shared" si="7"/>
        <v>85.637228779340305</v>
      </c>
    </row>
    <row r="83" spans="1:22" ht="15" x14ac:dyDescent="0.2">
      <c r="A83" s="40" t="s">
        <v>9</v>
      </c>
      <c r="B83" s="37" t="s">
        <v>40</v>
      </c>
      <c r="C83" s="37" t="s">
        <v>31</v>
      </c>
      <c r="D83" s="37" t="s">
        <v>30</v>
      </c>
      <c r="E83" s="37" t="s">
        <v>236</v>
      </c>
      <c r="F83" s="37" t="s">
        <v>223</v>
      </c>
      <c r="G83" s="37" t="s">
        <v>224</v>
      </c>
      <c r="H83" s="41" t="s">
        <v>225</v>
      </c>
      <c r="I83" s="42">
        <v>2037.113889</v>
      </c>
      <c r="J83" s="38">
        <v>0</v>
      </c>
      <c r="K83" s="39">
        <v>2037.113889</v>
      </c>
      <c r="L83" s="38">
        <v>9901.7861069999999</v>
      </c>
      <c r="M83" s="38">
        <v>0</v>
      </c>
      <c r="N83" s="43">
        <v>9901.7861069999999</v>
      </c>
      <c r="O83" s="42">
        <v>1765.5229380000001</v>
      </c>
      <c r="P83" s="38">
        <v>0</v>
      </c>
      <c r="Q83" s="39">
        <v>1765.5229380000001</v>
      </c>
      <c r="R83" s="38">
        <v>5444.2019019999998</v>
      </c>
      <c r="S83" s="38">
        <v>0</v>
      </c>
      <c r="T83" s="43">
        <v>5444.2019019999998</v>
      </c>
      <c r="U83" s="25">
        <f t="shared" si="6"/>
        <v>15.38303157407066</v>
      </c>
      <c r="V83" s="31">
        <f t="shared" si="7"/>
        <v>81.877643137416484</v>
      </c>
    </row>
    <row r="84" spans="1:22" ht="15" x14ac:dyDescent="0.2">
      <c r="A84" s="40" t="s">
        <v>9</v>
      </c>
      <c r="B84" s="37" t="s">
        <v>40</v>
      </c>
      <c r="C84" s="37" t="s">
        <v>31</v>
      </c>
      <c r="D84" s="37" t="s">
        <v>30</v>
      </c>
      <c r="E84" s="37" t="s">
        <v>220</v>
      </c>
      <c r="F84" s="37" t="s">
        <v>21</v>
      </c>
      <c r="G84" s="37" t="s">
        <v>221</v>
      </c>
      <c r="H84" s="41" t="s">
        <v>222</v>
      </c>
      <c r="I84" s="42">
        <v>203.27939000000001</v>
      </c>
      <c r="J84" s="38">
        <v>0</v>
      </c>
      <c r="K84" s="39">
        <v>203.27939000000001</v>
      </c>
      <c r="L84" s="38">
        <v>1179.717206</v>
      </c>
      <c r="M84" s="38">
        <v>0</v>
      </c>
      <c r="N84" s="43">
        <v>1179.717206</v>
      </c>
      <c r="O84" s="42">
        <v>258.62896499999999</v>
      </c>
      <c r="P84" s="38">
        <v>0</v>
      </c>
      <c r="Q84" s="39">
        <v>258.62896499999999</v>
      </c>
      <c r="R84" s="38">
        <v>1241.7662949999999</v>
      </c>
      <c r="S84" s="38">
        <v>0</v>
      </c>
      <c r="T84" s="43">
        <v>1241.7662949999999</v>
      </c>
      <c r="U84" s="25">
        <f t="shared" si="6"/>
        <v>-21.40115087264104</v>
      </c>
      <c r="V84" s="31">
        <f t="shared" si="7"/>
        <v>-4.9968411326545059</v>
      </c>
    </row>
    <row r="85" spans="1:22" ht="15" x14ac:dyDescent="0.2">
      <c r="A85" s="40" t="s">
        <v>9</v>
      </c>
      <c r="B85" s="37" t="s">
        <v>33</v>
      </c>
      <c r="C85" s="37" t="s">
        <v>31</v>
      </c>
      <c r="D85" s="37" t="s">
        <v>30</v>
      </c>
      <c r="E85" s="37" t="s">
        <v>239</v>
      </c>
      <c r="F85" s="37" t="s">
        <v>223</v>
      </c>
      <c r="G85" s="37" t="s">
        <v>224</v>
      </c>
      <c r="H85" s="41" t="s">
        <v>225</v>
      </c>
      <c r="I85" s="42">
        <v>0</v>
      </c>
      <c r="J85" s="38">
        <v>0</v>
      </c>
      <c r="K85" s="39">
        <v>0</v>
      </c>
      <c r="L85" s="38">
        <v>0</v>
      </c>
      <c r="M85" s="38">
        <v>0</v>
      </c>
      <c r="N85" s="43">
        <v>0</v>
      </c>
      <c r="O85" s="42">
        <v>0</v>
      </c>
      <c r="P85" s="38">
        <v>0</v>
      </c>
      <c r="Q85" s="39">
        <v>0</v>
      </c>
      <c r="R85" s="38">
        <v>19214.665729</v>
      </c>
      <c r="S85" s="38">
        <v>0</v>
      </c>
      <c r="T85" s="43">
        <v>19214.665729</v>
      </c>
      <c r="U85" s="35" t="s">
        <v>28</v>
      </c>
      <c r="V85" s="36" t="s">
        <v>28</v>
      </c>
    </row>
    <row r="86" spans="1:22" ht="15" x14ac:dyDescent="0.2">
      <c r="A86" s="40" t="s">
        <v>9</v>
      </c>
      <c r="B86" s="37" t="s">
        <v>40</v>
      </c>
      <c r="C86" s="37" t="s">
        <v>31</v>
      </c>
      <c r="D86" s="37" t="s">
        <v>30</v>
      </c>
      <c r="E86" s="37" t="s">
        <v>239</v>
      </c>
      <c r="F86" s="37" t="s">
        <v>223</v>
      </c>
      <c r="G86" s="37" t="s">
        <v>224</v>
      </c>
      <c r="H86" s="41" t="s">
        <v>225</v>
      </c>
      <c r="I86" s="42">
        <v>0</v>
      </c>
      <c r="J86" s="38">
        <v>0</v>
      </c>
      <c r="K86" s="39">
        <v>0</v>
      </c>
      <c r="L86" s="38">
        <v>0</v>
      </c>
      <c r="M86" s="38">
        <v>0</v>
      </c>
      <c r="N86" s="43">
        <v>0</v>
      </c>
      <c r="O86" s="42">
        <v>0</v>
      </c>
      <c r="P86" s="38">
        <v>0</v>
      </c>
      <c r="Q86" s="39">
        <v>0</v>
      </c>
      <c r="R86" s="38">
        <v>3372.2816349999998</v>
      </c>
      <c r="S86" s="38">
        <v>0</v>
      </c>
      <c r="T86" s="43">
        <v>3372.2816349999998</v>
      </c>
      <c r="U86" s="35" t="s">
        <v>28</v>
      </c>
      <c r="V86" s="36" t="s">
        <v>28</v>
      </c>
    </row>
    <row r="87" spans="1:22" ht="15" x14ac:dyDescent="0.2">
      <c r="A87" s="40" t="s">
        <v>9</v>
      </c>
      <c r="B87" s="37" t="s">
        <v>33</v>
      </c>
      <c r="C87" s="37" t="s">
        <v>31</v>
      </c>
      <c r="D87" s="37" t="s">
        <v>226</v>
      </c>
      <c r="E87" s="37" t="s">
        <v>227</v>
      </c>
      <c r="F87" s="37" t="s">
        <v>20</v>
      </c>
      <c r="G87" s="37" t="s">
        <v>173</v>
      </c>
      <c r="H87" s="41" t="s">
        <v>228</v>
      </c>
      <c r="I87" s="42">
        <v>0</v>
      </c>
      <c r="J87" s="38">
        <v>52.717199999999998</v>
      </c>
      <c r="K87" s="39">
        <v>52.717199999999998</v>
      </c>
      <c r="L87" s="38">
        <v>0</v>
      </c>
      <c r="M87" s="38">
        <v>199.09979999999999</v>
      </c>
      <c r="N87" s="43">
        <v>199.09979999999999</v>
      </c>
      <c r="O87" s="42">
        <v>0</v>
      </c>
      <c r="P87" s="38">
        <v>43.568600000000004</v>
      </c>
      <c r="Q87" s="39">
        <v>43.568600000000004</v>
      </c>
      <c r="R87" s="38">
        <v>0</v>
      </c>
      <c r="S87" s="38">
        <v>222.31841800000001</v>
      </c>
      <c r="T87" s="43">
        <v>222.31841800000001</v>
      </c>
      <c r="U87" s="25">
        <f t="shared" si="6"/>
        <v>20.998150043838891</v>
      </c>
      <c r="V87" s="31">
        <f t="shared" si="7"/>
        <v>-10.443857152671898</v>
      </c>
    </row>
    <row r="88" spans="1:22" ht="15" x14ac:dyDescent="0.2">
      <c r="A88" s="40" t="s">
        <v>9</v>
      </c>
      <c r="B88" s="37" t="s">
        <v>33</v>
      </c>
      <c r="C88" s="37" t="s">
        <v>31</v>
      </c>
      <c r="D88" s="37" t="s">
        <v>229</v>
      </c>
      <c r="E88" s="37" t="s">
        <v>167</v>
      </c>
      <c r="F88" s="37" t="s">
        <v>71</v>
      </c>
      <c r="G88" s="37" t="s">
        <v>72</v>
      </c>
      <c r="H88" s="41" t="s">
        <v>72</v>
      </c>
      <c r="I88" s="42">
        <v>93.05292</v>
      </c>
      <c r="J88" s="38">
        <v>77.087582999999995</v>
      </c>
      <c r="K88" s="39">
        <v>170.140502</v>
      </c>
      <c r="L88" s="38">
        <v>465.69108399999999</v>
      </c>
      <c r="M88" s="38">
        <v>325.19151199999999</v>
      </c>
      <c r="N88" s="43">
        <v>790.88259600000004</v>
      </c>
      <c r="O88" s="42">
        <v>57.869553000000003</v>
      </c>
      <c r="P88" s="38">
        <v>50.755637</v>
      </c>
      <c r="Q88" s="39">
        <v>108.62519</v>
      </c>
      <c r="R88" s="38">
        <v>330.00090499999999</v>
      </c>
      <c r="S88" s="38">
        <v>250.70935600000001</v>
      </c>
      <c r="T88" s="43">
        <v>580.71026099999995</v>
      </c>
      <c r="U88" s="25">
        <f t="shared" si="6"/>
        <v>56.630798068109243</v>
      </c>
      <c r="V88" s="31">
        <f t="shared" si="7"/>
        <v>36.192288842645425</v>
      </c>
    </row>
    <row r="89" spans="1:22" ht="15" x14ac:dyDescent="0.2">
      <c r="A89" s="40" t="s">
        <v>9</v>
      </c>
      <c r="B89" s="37" t="s">
        <v>33</v>
      </c>
      <c r="C89" s="37" t="s">
        <v>31</v>
      </c>
      <c r="D89" s="37" t="s">
        <v>229</v>
      </c>
      <c r="E89" s="37" t="s">
        <v>230</v>
      </c>
      <c r="F89" s="37" t="s">
        <v>71</v>
      </c>
      <c r="G89" s="37" t="s">
        <v>72</v>
      </c>
      <c r="H89" s="41" t="s">
        <v>70</v>
      </c>
      <c r="I89" s="42">
        <v>151.76504600000001</v>
      </c>
      <c r="J89" s="38">
        <v>26.319775</v>
      </c>
      <c r="K89" s="39">
        <v>178.08482100000001</v>
      </c>
      <c r="L89" s="38">
        <v>373.73885300000001</v>
      </c>
      <c r="M89" s="38">
        <v>110.978195</v>
      </c>
      <c r="N89" s="43">
        <v>484.71704799999998</v>
      </c>
      <c r="O89" s="42">
        <v>155.12755899999999</v>
      </c>
      <c r="P89" s="38">
        <v>28.740576000000001</v>
      </c>
      <c r="Q89" s="39">
        <v>183.868134</v>
      </c>
      <c r="R89" s="38">
        <v>551.98404900000003</v>
      </c>
      <c r="S89" s="38">
        <v>158.17986400000001</v>
      </c>
      <c r="T89" s="43">
        <v>710.16391299999998</v>
      </c>
      <c r="U89" s="25">
        <f t="shared" si="6"/>
        <v>-3.1453590538967457</v>
      </c>
      <c r="V89" s="31">
        <f t="shared" si="7"/>
        <v>-31.745750646161042</v>
      </c>
    </row>
    <row r="90" spans="1:22" ht="15" x14ac:dyDescent="0.2">
      <c r="A90" s="40" t="s">
        <v>9</v>
      </c>
      <c r="B90" s="37" t="s">
        <v>33</v>
      </c>
      <c r="C90" s="37" t="s">
        <v>31</v>
      </c>
      <c r="D90" s="37" t="s">
        <v>229</v>
      </c>
      <c r="E90" s="37" t="s">
        <v>233</v>
      </c>
      <c r="F90" s="37" t="s">
        <v>71</v>
      </c>
      <c r="G90" s="37" t="s">
        <v>72</v>
      </c>
      <c r="H90" s="41" t="s">
        <v>72</v>
      </c>
      <c r="I90" s="42">
        <v>42.284703999999998</v>
      </c>
      <c r="J90" s="38">
        <v>58.848219999999998</v>
      </c>
      <c r="K90" s="39">
        <v>101.132924</v>
      </c>
      <c r="L90" s="38">
        <v>222.55237299999999</v>
      </c>
      <c r="M90" s="38">
        <v>236.00340399999999</v>
      </c>
      <c r="N90" s="43">
        <v>458.55577599999998</v>
      </c>
      <c r="O90" s="42">
        <v>21.783255</v>
      </c>
      <c r="P90" s="38">
        <v>42.154133000000002</v>
      </c>
      <c r="Q90" s="39">
        <v>63.937387999999999</v>
      </c>
      <c r="R90" s="38">
        <v>134.271163</v>
      </c>
      <c r="S90" s="38">
        <v>176.27643</v>
      </c>
      <c r="T90" s="43">
        <v>310.54759300000001</v>
      </c>
      <c r="U90" s="25">
        <f t="shared" si="6"/>
        <v>58.174938269295581</v>
      </c>
      <c r="V90" s="31">
        <f t="shared" si="7"/>
        <v>47.6603864709394</v>
      </c>
    </row>
    <row r="91" spans="1:22" ht="15" x14ac:dyDescent="0.2">
      <c r="A91" s="40" t="s">
        <v>9</v>
      </c>
      <c r="B91" s="37" t="s">
        <v>33</v>
      </c>
      <c r="C91" s="37" t="s">
        <v>31</v>
      </c>
      <c r="D91" s="37" t="s">
        <v>229</v>
      </c>
      <c r="E91" s="37" t="s">
        <v>231</v>
      </c>
      <c r="F91" s="37" t="s">
        <v>71</v>
      </c>
      <c r="G91" s="37" t="s">
        <v>72</v>
      </c>
      <c r="H91" s="41" t="s">
        <v>232</v>
      </c>
      <c r="I91" s="42">
        <v>10.829805</v>
      </c>
      <c r="J91" s="38">
        <v>82.729104000000007</v>
      </c>
      <c r="K91" s="39">
        <v>93.558909</v>
      </c>
      <c r="L91" s="38">
        <v>56.662210999999999</v>
      </c>
      <c r="M91" s="38">
        <v>361.30446000000001</v>
      </c>
      <c r="N91" s="43">
        <v>417.96667100000002</v>
      </c>
      <c r="O91" s="42">
        <v>23.356587999999999</v>
      </c>
      <c r="P91" s="38">
        <v>90.519816000000006</v>
      </c>
      <c r="Q91" s="39">
        <v>113.87640399999999</v>
      </c>
      <c r="R91" s="38">
        <v>23.356587999999999</v>
      </c>
      <c r="S91" s="38">
        <v>311.55629599999997</v>
      </c>
      <c r="T91" s="43">
        <v>334.91288500000002</v>
      </c>
      <c r="U91" s="25">
        <f t="shared" si="6"/>
        <v>-17.841707576224476</v>
      </c>
      <c r="V91" s="31">
        <f t="shared" si="7"/>
        <v>24.798623677915522</v>
      </c>
    </row>
    <row r="92" spans="1:22" ht="15" x14ac:dyDescent="0.2">
      <c r="A92" s="40"/>
      <c r="B92" s="37"/>
      <c r="C92" s="37"/>
      <c r="D92" s="37"/>
      <c r="E92" s="37"/>
      <c r="F92" s="37"/>
      <c r="G92" s="37"/>
      <c r="H92" s="41"/>
      <c r="I92" s="42"/>
      <c r="J92" s="38"/>
      <c r="K92" s="39"/>
      <c r="L92" s="38"/>
      <c r="M92" s="38"/>
      <c r="N92" s="43"/>
      <c r="O92" s="42"/>
      <c r="P92" s="38"/>
      <c r="Q92" s="39"/>
      <c r="R92" s="38"/>
      <c r="S92" s="38"/>
      <c r="T92" s="43"/>
      <c r="U92" s="26"/>
      <c r="V92" s="32"/>
    </row>
    <row r="93" spans="1:22" ht="20.25" x14ac:dyDescent="0.3">
      <c r="A93" s="65" t="s">
        <v>9</v>
      </c>
      <c r="B93" s="66"/>
      <c r="C93" s="66"/>
      <c r="D93" s="66"/>
      <c r="E93" s="66"/>
      <c r="F93" s="66"/>
      <c r="G93" s="66"/>
      <c r="H93" s="67"/>
      <c r="I93" s="20">
        <f>SUM(I6:I91)</f>
        <v>210757.21739800001</v>
      </c>
      <c r="J93" s="13">
        <f>SUM(J6:J91)</f>
        <v>3383.4554770000004</v>
      </c>
      <c r="K93" s="13">
        <f>SUM(K6:K91)</f>
        <v>214140.67287300003</v>
      </c>
      <c r="L93" s="13">
        <f>SUM(L6:L91)</f>
        <v>951603.63064400002</v>
      </c>
      <c r="M93" s="13">
        <f>SUM(M6:M91)</f>
        <v>15642.667768999994</v>
      </c>
      <c r="N93" s="21">
        <f>SUM(N6:N91)</f>
        <v>967246.29841299972</v>
      </c>
      <c r="O93" s="20">
        <f>SUM(O6:O91)</f>
        <v>206864.46153199999</v>
      </c>
      <c r="P93" s="13">
        <f>SUM(P6:P91)</f>
        <v>3468.1121840000005</v>
      </c>
      <c r="Q93" s="13">
        <f>SUM(Q6:Q91)</f>
        <v>210332.573714</v>
      </c>
      <c r="R93" s="13">
        <f>SUM(R6:R91)</f>
        <v>949725.25039299973</v>
      </c>
      <c r="S93" s="13">
        <f>SUM(S6:S91)</f>
        <v>15536.006550999999</v>
      </c>
      <c r="T93" s="21">
        <f>SUM(T6:T91)</f>
        <v>965261.2569429999</v>
      </c>
      <c r="U93" s="27">
        <f>+((K93/Q93)-1)*100</f>
        <v>1.8105132703687188</v>
      </c>
      <c r="V93" s="33">
        <f>+((N93/T93)-1)*100</f>
        <v>0.20564810363221664</v>
      </c>
    </row>
    <row r="94" spans="1:22" ht="15.75" x14ac:dyDescent="0.2">
      <c r="A94" s="16"/>
      <c r="B94" s="9"/>
      <c r="C94" s="9"/>
      <c r="D94" s="9"/>
      <c r="E94" s="9"/>
      <c r="F94" s="9"/>
      <c r="G94" s="9"/>
      <c r="H94" s="14"/>
      <c r="I94" s="18"/>
      <c r="J94" s="11"/>
      <c r="K94" s="12"/>
      <c r="L94" s="11"/>
      <c r="M94" s="11"/>
      <c r="N94" s="19"/>
      <c r="O94" s="18"/>
      <c r="P94" s="11"/>
      <c r="Q94" s="12"/>
      <c r="R94" s="11"/>
      <c r="S94" s="11"/>
      <c r="T94" s="19"/>
      <c r="U94" s="26"/>
      <c r="V94" s="32"/>
    </row>
    <row r="95" spans="1:22" ht="15" x14ac:dyDescent="0.2">
      <c r="A95" s="40" t="s">
        <v>10</v>
      </c>
      <c r="B95" s="37"/>
      <c r="C95" s="37" t="s">
        <v>31</v>
      </c>
      <c r="D95" s="37" t="s">
        <v>30</v>
      </c>
      <c r="E95" s="37" t="s">
        <v>26</v>
      </c>
      <c r="F95" s="37" t="s">
        <v>21</v>
      </c>
      <c r="G95" s="37" t="s">
        <v>23</v>
      </c>
      <c r="H95" s="41" t="s">
        <v>24</v>
      </c>
      <c r="I95" s="42">
        <v>29397.292574999999</v>
      </c>
      <c r="J95" s="38">
        <v>0</v>
      </c>
      <c r="K95" s="39">
        <v>29397.292574999999</v>
      </c>
      <c r="L95" s="38">
        <v>132630.40635199999</v>
      </c>
      <c r="M95" s="38">
        <v>0</v>
      </c>
      <c r="N95" s="43">
        <v>132630.40635199999</v>
      </c>
      <c r="O95" s="42">
        <v>26535.800864000001</v>
      </c>
      <c r="P95" s="38">
        <v>0</v>
      </c>
      <c r="Q95" s="39">
        <v>26535.800864000001</v>
      </c>
      <c r="R95" s="38">
        <v>126511.979838</v>
      </c>
      <c r="S95" s="38">
        <v>0</v>
      </c>
      <c r="T95" s="43">
        <v>126511.979838</v>
      </c>
      <c r="U95" s="25">
        <f>+((K95/Q95)-1)*100</f>
        <v>10.783513660151357</v>
      </c>
      <c r="V95" s="31">
        <f>+((N95/T95)-1)*100</f>
        <v>4.8362427983774436</v>
      </c>
    </row>
    <row r="96" spans="1:22" ht="15.75" x14ac:dyDescent="0.2">
      <c r="A96" s="16"/>
      <c r="B96" s="9"/>
      <c r="C96" s="9"/>
      <c r="D96" s="9"/>
      <c r="E96" s="9"/>
      <c r="F96" s="9"/>
      <c r="G96" s="9"/>
      <c r="H96" s="14"/>
      <c r="I96" s="18"/>
      <c r="J96" s="11"/>
      <c r="K96" s="12"/>
      <c r="L96" s="11"/>
      <c r="M96" s="11"/>
      <c r="N96" s="19"/>
      <c r="O96" s="18"/>
      <c r="P96" s="11"/>
      <c r="Q96" s="12"/>
      <c r="R96" s="11"/>
      <c r="S96" s="11"/>
      <c r="T96" s="19"/>
      <c r="U96" s="26"/>
      <c r="V96" s="32"/>
    </row>
    <row r="97" spans="1:22" ht="20.25" x14ac:dyDescent="0.3">
      <c r="A97" s="62" t="s">
        <v>10</v>
      </c>
      <c r="B97" s="63"/>
      <c r="C97" s="63"/>
      <c r="D97" s="63"/>
      <c r="E97" s="63"/>
      <c r="F97" s="63"/>
      <c r="G97" s="63"/>
      <c r="H97" s="64"/>
      <c r="I97" s="20">
        <f>SUM(I95)</f>
        <v>29397.292574999999</v>
      </c>
      <c r="J97" s="13">
        <f t="shared" ref="J97:T97" si="8">SUM(J95)</f>
        <v>0</v>
      </c>
      <c r="K97" s="13">
        <f t="shared" si="8"/>
        <v>29397.292574999999</v>
      </c>
      <c r="L97" s="13">
        <f t="shared" si="8"/>
        <v>132630.40635199999</v>
      </c>
      <c r="M97" s="13">
        <f t="shared" si="8"/>
        <v>0</v>
      </c>
      <c r="N97" s="21">
        <f t="shared" si="8"/>
        <v>132630.40635199999</v>
      </c>
      <c r="O97" s="20">
        <f t="shared" si="8"/>
        <v>26535.800864000001</v>
      </c>
      <c r="P97" s="13">
        <f t="shared" si="8"/>
        <v>0</v>
      </c>
      <c r="Q97" s="13">
        <f t="shared" si="8"/>
        <v>26535.800864000001</v>
      </c>
      <c r="R97" s="13">
        <f t="shared" si="8"/>
        <v>126511.979838</v>
      </c>
      <c r="S97" s="13">
        <f t="shared" si="8"/>
        <v>0</v>
      </c>
      <c r="T97" s="21">
        <f t="shared" si="8"/>
        <v>126511.979838</v>
      </c>
      <c r="U97" s="27">
        <f>+((K97/Q97)-1)*100</f>
        <v>10.783513660151357</v>
      </c>
      <c r="V97" s="33">
        <f>+((N97/T97)-1)*100</f>
        <v>4.8362427983774436</v>
      </c>
    </row>
    <row r="98" spans="1:22" ht="15.75" x14ac:dyDescent="0.2">
      <c r="A98" s="16"/>
      <c r="B98" s="9"/>
      <c r="C98" s="9"/>
      <c r="D98" s="9"/>
      <c r="E98" s="9"/>
      <c r="F98" s="9"/>
      <c r="G98" s="9"/>
      <c r="H98" s="14"/>
      <c r="I98" s="18"/>
      <c r="J98" s="11"/>
      <c r="K98" s="12"/>
      <c r="L98" s="11"/>
      <c r="M98" s="11"/>
      <c r="N98" s="19"/>
      <c r="O98" s="18"/>
      <c r="P98" s="11"/>
      <c r="Q98" s="12"/>
      <c r="R98" s="11"/>
      <c r="S98" s="11"/>
      <c r="T98" s="19"/>
      <c r="U98" s="26"/>
      <c r="V98" s="32"/>
    </row>
    <row r="99" spans="1:22" ht="15" x14ac:dyDescent="0.2">
      <c r="A99" s="40" t="s">
        <v>22</v>
      </c>
      <c r="B99" s="37"/>
      <c r="C99" s="37" t="s">
        <v>31</v>
      </c>
      <c r="D99" s="37" t="s">
        <v>30</v>
      </c>
      <c r="E99" s="37" t="s">
        <v>29</v>
      </c>
      <c r="F99" s="37" t="s">
        <v>21</v>
      </c>
      <c r="G99" s="37" t="s">
        <v>23</v>
      </c>
      <c r="H99" s="41" t="s">
        <v>24</v>
      </c>
      <c r="I99" s="42">
        <v>22383.782315</v>
      </c>
      <c r="J99" s="38">
        <v>0</v>
      </c>
      <c r="K99" s="39">
        <v>22383.782315</v>
      </c>
      <c r="L99" s="38">
        <v>101205.471571</v>
      </c>
      <c r="M99" s="38">
        <v>0</v>
      </c>
      <c r="N99" s="43">
        <v>101205.471571</v>
      </c>
      <c r="O99" s="42">
        <v>19835.351643999998</v>
      </c>
      <c r="P99" s="38">
        <v>0</v>
      </c>
      <c r="Q99" s="39">
        <v>19835.351643999998</v>
      </c>
      <c r="R99" s="38">
        <v>115006.999891</v>
      </c>
      <c r="S99" s="38">
        <v>0</v>
      </c>
      <c r="T99" s="43">
        <v>115006.999891</v>
      </c>
      <c r="U99" s="25">
        <f>+((K99/Q99)-1)*100</f>
        <v>12.847922823545588</v>
      </c>
      <c r="V99" s="31">
        <f>+((N99/T99)-1)*100</f>
        <v>-12.000598514073623</v>
      </c>
    </row>
    <row r="100" spans="1:22" ht="15" x14ac:dyDescent="0.2">
      <c r="A100" s="40" t="s">
        <v>22</v>
      </c>
      <c r="B100" s="37"/>
      <c r="C100" s="37" t="s">
        <v>31</v>
      </c>
      <c r="D100" s="37" t="s">
        <v>264</v>
      </c>
      <c r="E100" s="37" t="s">
        <v>27</v>
      </c>
      <c r="F100" s="37" t="s">
        <v>20</v>
      </c>
      <c r="G100" s="37" t="s">
        <v>20</v>
      </c>
      <c r="H100" s="41" t="s">
        <v>25</v>
      </c>
      <c r="I100" s="42">
        <v>295.03500000000003</v>
      </c>
      <c r="J100" s="38">
        <v>0</v>
      </c>
      <c r="K100" s="39">
        <v>295.03500000000003</v>
      </c>
      <c r="L100" s="38">
        <v>1710.6803399999999</v>
      </c>
      <c r="M100" s="38">
        <v>0</v>
      </c>
      <c r="N100" s="43">
        <v>1710.6803399999999</v>
      </c>
      <c r="O100" s="42">
        <v>504.38029499999999</v>
      </c>
      <c r="P100" s="38">
        <v>0</v>
      </c>
      <c r="Q100" s="39">
        <v>504.38029499999999</v>
      </c>
      <c r="R100" s="38">
        <v>2000.9987759999999</v>
      </c>
      <c r="S100" s="38">
        <v>0</v>
      </c>
      <c r="T100" s="43">
        <v>2000.9987759999999</v>
      </c>
      <c r="U100" s="25">
        <f>+((K100/Q100)-1)*100</f>
        <v>-41.50544679783733</v>
      </c>
      <c r="V100" s="31">
        <f>+((N100/T100)-1)*100</f>
        <v>-14.508676341139349</v>
      </c>
    </row>
    <row r="101" spans="1:22" ht="15.75" x14ac:dyDescent="0.2">
      <c r="A101" s="16"/>
      <c r="B101" s="9"/>
      <c r="C101" s="9"/>
      <c r="D101" s="9"/>
      <c r="E101" s="9"/>
      <c r="F101" s="9"/>
      <c r="G101" s="9"/>
      <c r="H101" s="14"/>
      <c r="I101" s="18"/>
      <c r="J101" s="11"/>
      <c r="K101" s="12"/>
      <c r="L101" s="11"/>
      <c r="M101" s="11"/>
      <c r="N101" s="19"/>
      <c r="O101" s="18"/>
      <c r="P101" s="11"/>
      <c r="Q101" s="12"/>
      <c r="R101" s="11"/>
      <c r="S101" s="11"/>
      <c r="T101" s="19"/>
      <c r="U101" s="52"/>
      <c r="V101" s="32"/>
    </row>
    <row r="102" spans="1:22" ht="21" thickBot="1" x14ac:dyDescent="0.35">
      <c r="A102" s="56" t="s">
        <v>18</v>
      </c>
      <c r="B102" s="57"/>
      <c r="C102" s="57"/>
      <c r="D102" s="57"/>
      <c r="E102" s="57"/>
      <c r="F102" s="57"/>
      <c r="G102" s="57"/>
      <c r="H102" s="58"/>
      <c r="I102" s="22">
        <f t="shared" ref="I102:T102" si="9">SUM(I99:I100)</f>
        <v>22678.817315</v>
      </c>
      <c r="J102" s="23">
        <f t="shared" si="9"/>
        <v>0</v>
      </c>
      <c r="K102" s="23">
        <f t="shared" si="9"/>
        <v>22678.817315</v>
      </c>
      <c r="L102" s="23">
        <f t="shared" si="9"/>
        <v>102916.15191100001</v>
      </c>
      <c r="M102" s="23">
        <f t="shared" si="9"/>
        <v>0</v>
      </c>
      <c r="N102" s="24">
        <f t="shared" si="9"/>
        <v>102916.15191100001</v>
      </c>
      <c r="O102" s="22">
        <f t="shared" si="9"/>
        <v>20339.731938999998</v>
      </c>
      <c r="P102" s="23">
        <f t="shared" si="9"/>
        <v>0</v>
      </c>
      <c r="Q102" s="23">
        <f t="shared" si="9"/>
        <v>20339.731938999998</v>
      </c>
      <c r="R102" s="23">
        <f t="shared" si="9"/>
        <v>117007.99866699999</v>
      </c>
      <c r="S102" s="23">
        <f t="shared" si="9"/>
        <v>0</v>
      </c>
      <c r="T102" s="24">
        <f t="shared" si="9"/>
        <v>117007.99866699999</v>
      </c>
      <c r="U102" s="53">
        <f>+((K102/Q102)-1)*100</f>
        <v>11.500079661890595</v>
      </c>
      <c r="V102" s="34">
        <f>+((N102/T102)-1)*100</f>
        <v>-12.043490117376344</v>
      </c>
    </row>
    <row r="103" spans="1:22" ht="15" x14ac:dyDescent="0.2">
      <c r="A103" s="55"/>
      <c r="B103" s="55"/>
      <c r="C103" s="55"/>
      <c r="D103" s="55"/>
      <c r="E103" s="55"/>
      <c r="F103" s="55"/>
      <c r="G103" s="55"/>
      <c r="H103" s="55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8"/>
    </row>
    <row r="104" spans="1:22" x14ac:dyDescent="0.2">
      <c r="A104" s="6" t="s">
        <v>19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2" x14ac:dyDescent="0.2">
      <c r="A105" s="50" t="s">
        <v>32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2" ht="15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3"/>
      <c r="S106" s="3"/>
      <c r="T106" s="3"/>
      <c r="U106" s="3"/>
      <c r="V106" s="3"/>
    </row>
    <row r="107" spans="1:22" ht="12.95" customHeight="1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3"/>
      <c r="S107" s="3"/>
      <c r="T107" s="3"/>
      <c r="U107" s="3"/>
      <c r="V107" s="3"/>
    </row>
    <row r="108" spans="1:22" ht="12.95" customHeight="1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95" customHeight="1" x14ac:dyDescent="0.2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95" customHeight="1" x14ac:dyDescent="0.2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95" customHeight="1" x14ac:dyDescent="0.2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95" customHeight="1" x14ac:dyDescent="0.2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95" customHeight="1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95" customHeight="1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95" customHeight="1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95" customHeight="1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95" customHeight="1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95" customHeight="1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95" customHeight="1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95" customHeight="1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95" customHeight="1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95" customHeight="1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95" customHeight="1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95" customHeight="1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95" customHeight="1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95" customHeight="1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95" customHeight="1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95" customHeight="1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95" customHeight="1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95" customHeight="1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95" customHeight="1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95" customHeight="1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95" customHeight="1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95" customHeight="1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95" customHeight="1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95" customHeight="1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95" customHeight="1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95" customHeight="1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95" customHeight="1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95" customHeight="1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95" customHeight="1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95" customHeight="1" x14ac:dyDescent="0.2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2.95" customHeight="1" x14ac:dyDescent="0.2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2.95" customHeight="1" x14ac:dyDescent="0.2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2.95" customHeight="1" x14ac:dyDescent="0.2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2.95" customHeight="1" x14ac:dyDescent="0.2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95" customHeight="1" x14ac:dyDescent="0.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95" customHeight="1" x14ac:dyDescent="0.2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95" customHeight="1" x14ac:dyDescent="0.2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95" customHeight="1" x14ac:dyDescent="0.2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95" customHeight="1" x14ac:dyDescent="0.2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95" customHeight="1" x14ac:dyDescent="0.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95" customHeight="1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95" customHeight="1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95" customHeight="1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95" customHeight="1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95" customHeight="1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95" customHeight="1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95" customHeight="1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95" customHeight="1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95" customHeight="1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95" customHeight="1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95" customHeight="1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95" customHeight="1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95" customHeight="1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95" customHeight="1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95" customHeight="1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95" customHeight="1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95" customHeight="1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95" customHeight="1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95" customHeight="1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95" customHeight="1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95" customHeight="1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95" customHeight="1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95" customHeight="1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95" customHeight="1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95" customHeight="1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95" customHeight="1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95" customHeight="1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95" customHeight="1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95" customHeight="1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95" customHeight="1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95" customHeight="1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95" customHeight="1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95" customHeight="1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95" customHeight="1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</sheetData>
  <sortState ref="A6:V110">
    <sortCondition ref="D6:D110"/>
  </sortState>
  <mergeCells count="6">
    <mergeCell ref="A103:H103"/>
    <mergeCell ref="A102:H102"/>
    <mergeCell ref="I3:N3"/>
    <mergeCell ref="O3:T3"/>
    <mergeCell ref="A97:H97"/>
    <mergeCell ref="A93:H93"/>
  </mergeCells>
  <phoneticPr fontId="7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2018-06-20T21:05:18Z</dcterms:modified>
</cp:coreProperties>
</file>