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18" i="1" l="1"/>
  <c r="U18" i="1"/>
  <c r="S10" i="1"/>
  <c r="R10" i="1"/>
  <c r="T10" i="1" s="1"/>
  <c r="P10" i="1"/>
  <c r="O10" i="1"/>
  <c r="Q10" i="1" s="1"/>
  <c r="M10" i="1"/>
  <c r="L10" i="1"/>
  <c r="J10" i="1"/>
  <c r="I10" i="1"/>
  <c r="V16" i="1" l="1"/>
  <c r="V7" i="1"/>
  <c r="U7" i="1"/>
  <c r="U16" i="1" l="1"/>
  <c r="V12" i="1" l="1"/>
  <c r="U12" i="1"/>
  <c r="T22" i="1"/>
  <c r="I22" i="1"/>
  <c r="J22" i="1"/>
  <c r="O22" i="1"/>
  <c r="P22" i="1"/>
  <c r="L22" i="1"/>
  <c r="M22" i="1"/>
  <c r="R22" i="1"/>
  <c r="S22" i="1"/>
  <c r="Q22" i="1" l="1"/>
  <c r="K10" i="1"/>
  <c r="K22" i="1" s="1"/>
  <c r="N10" i="1"/>
  <c r="V10" i="1" s="1"/>
  <c r="N22" i="1" l="1"/>
  <c r="V22" i="1" s="1"/>
  <c r="U22" i="1"/>
  <c r="U10" i="1"/>
</calcChain>
</file>

<file path=xl/sharedStrings.xml><?xml version="1.0" encoding="utf-8"?>
<sst xmlns="http://schemas.openxmlformats.org/spreadsheetml/2006/main" count="99" uniqueCount="63">
  <si>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</si>
  <si>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</si>
  <si>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</si>
  <si>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</si>
  <si>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</si>
  <si>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</si>
  <si>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</si>
  <si>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</si>
  <si>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</si>
  <si>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</si>
  <si>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</si>
  <si>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</si>
  <si>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</si>
  <si>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</si>
  <si>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</si>
  <si>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</si>
  <si>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</si>
  <si>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</si>
  <si>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</si>
  <si>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</si>
  <si>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</si>
  <si>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</si>
  <si>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</si>
  <si>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</si>
  <si>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</si>
  <si>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</si>
  <si>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</si>
  <si>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</si>
  <si>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</si>
  <si>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</si>
  <si>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</si>
  <si>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</si>
  <si>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</si>
  <si>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</si>
  <si>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</si>
  <si>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</si>
  <si>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</si>
  <si>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</si>
  <si>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</si>
  <si>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TOROMOCHO</t>
  </si>
  <si>
    <t>JUNIN</t>
  </si>
  <si>
    <t>YAULI</t>
  </si>
  <si>
    <t>MOROCOCHA</t>
  </si>
  <si>
    <t>---</t>
  </si>
  <si>
    <t>HUDBAY PERU S.A.C.</t>
  </si>
  <si>
    <t>CONSTANCIA</t>
  </si>
  <si>
    <t>CUSCO</t>
  </si>
  <si>
    <t>CHUMBIVILCAS</t>
  </si>
  <si>
    <t>VELILLE</t>
  </si>
  <si>
    <t>MINERA LAS BAMBAS S.A.</t>
  </si>
  <si>
    <t>FERROBAMBA</t>
  </si>
  <si>
    <t>APURIMAC</t>
  </si>
  <si>
    <t>COTABAMBAS</t>
  </si>
  <si>
    <t>CHALLHUAHUACHO</t>
  </si>
  <si>
    <t>ACUMULACION TOQUEPALA 1</t>
  </si>
  <si>
    <t>MINERA CHINALCO PERU S.A.</t>
  </si>
  <si>
    <t>TOTAL - ENERO</t>
  </si>
  <si>
    <t>TOTAL ACUMULADO ENERO - ENERO</t>
  </si>
  <si>
    <t>TOTAL COMPARADO ACUMULADO - ENERO - ENERO</t>
  </si>
  <si>
    <t>Var. % 2017/2016 - ENERO</t>
  </si>
  <si>
    <t>Var. % 2017/2016 - ENERO - ENERO</t>
  </si>
  <si>
    <t>PRODUCCIÓN MINERA METÁLICA DE MOLIBDENO (TMF) - 2018/2017</t>
  </si>
  <si>
    <t>ACUMULACION TOQUEPALA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</si>
</sst>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7" fillId="0" borderId="3" xfId="0" quotePrefix="1" applyNumberFormat="1" applyFont="1" applyBorder="1" applyAlignment="1">
      <alignment horizontal="right"/>
    </xf>
    <xf numFmtId="4" fontId="7" fillId="0" borderId="5" xfId="0" quotePrefix="1" applyNumberFormat="1" applyFont="1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4" fontId="7" fillId="0" borderId="26" xfId="0" quotePrefix="1" applyNumberFormat="1" applyFont="1" applyBorder="1" applyAlignment="1">
      <alignment horizontal="right"/>
    </xf>
    <xf numFmtId="4" fontId="7" fillId="0" borderId="27" xfId="0" quotePrefix="1" applyNumberFormat="1" applyFont="1" applyBorder="1" applyAlignment="1">
      <alignment horizontal="right"/>
    </xf>
    <xf numFmtId="0" fontId="0" fillId="4" borderId="0" xfId="0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tabSelected="1" zoomScale="75" workbookViewId="0"/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28.8554687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61</v>
      </c>
      <c r="B1" s="3"/>
    </row>
    <row r="2" spans="1:23" ht="13.5" thickBot="1" x14ac:dyDescent="0.25">
      <c r="A2" s="64"/>
    </row>
    <row r="3" spans="1:23" customFormat="1" ht="13.5" thickBot="1" x14ac:dyDescent="0.25">
      <c r="A3" s="48"/>
      <c r="I3" s="68">
        <v>2018</v>
      </c>
      <c r="J3" s="69"/>
      <c r="K3" s="69"/>
      <c r="L3" s="69"/>
      <c r="M3" s="69"/>
      <c r="N3" s="70"/>
      <c r="O3" s="68">
        <v>2017</v>
      </c>
      <c r="P3" s="69"/>
      <c r="Q3" s="69"/>
      <c r="R3" s="69"/>
      <c r="S3" s="69"/>
      <c r="T3" s="70"/>
      <c r="U3" s="4"/>
      <c r="V3" s="4"/>
    </row>
    <row r="4" spans="1:23" customFormat="1" ht="73.5" customHeight="1" x14ac:dyDescent="0.2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56</v>
      </c>
      <c r="L4" s="39" t="s">
        <v>12</v>
      </c>
      <c r="M4" s="39" t="s">
        <v>8</v>
      </c>
      <c r="N4" s="50" t="s">
        <v>57</v>
      </c>
      <c r="O4" s="49" t="s">
        <v>13</v>
      </c>
      <c r="P4" s="39" t="s">
        <v>14</v>
      </c>
      <c r="Q4" s="39" t="s">
        <v>56</v>
      </c>
      <c r="R4" s="39" t="s">
        <v>15</v>
      </c>
      <c r="S4" s="39" t="s">
        <v>16</v>
      </c>
      <c r="T4" s="50" t="s">
        <v>58</v>
      </c>
      <c r="U4" s="51" t="s">
        <v>59</v>
      </c>
      <c r="V4" s="50" t="s">
        <v>60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19</v>
      </c>
      <c r="C6" s="11" t="s">
        <v>29</v>
      </c>
      <c r="D6" s="11" t="s">
        <v>31</v>
      </c>
      <c r="E6" s="11" t="s">
        <v>54</v>
      </c>
      <c r="F6" s="11" t="s">
        <v>36</v>
      </c>
      <c r="G6" s="11" t="s">
        <v>37</v>
      </c>
      <c r="H6" s="22" t="s">
        <v>38</v>
      </c>
      <c r="I6" s="27">
        <v>307.10342000000003</v>
      </c>
      <c r="J6" s="12">
        <v>0</v>
      </c>
      <c r="K6" s="13">
        <v>307.10342000000003</v>
      </c>
      <c r="L6" s="12">
        <v>307.10342000000003</v>
      </c>
      <c r="M6" s="12">
        <v>0</v>
      </c>
      <c r="N6" s="28">
        <v>307.10342000000003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53" t="s">
        <v>43</v>
      </c>
      <c r="V6" s="54" t="s">
        <v>43</v>
      </c>
      <c r="W6" s="2"/>
    </row>
    <row r="7" spans="1:23" ht="15" x14ac:dyDescent="0.2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212.40962500000001</v>
      </c>
      <c r="J7" s="12">
        <v>0</v>
      </c>
      <c r="K7" s="13">
        <v>212.40962500000001</v>
      </c>
      <c r="L7" s="12">
        <v>212.40962500000001</v>
      </c>
      <c r="M7" s="12">
        <v>0</v>
      </c>
      <c r="N7" s="28">
        <v>212.40962500000001</v>
      </c>
      <c r="O7" s="27">
        <v>309.81947400000001</v>
      </c>
      <c r="P7" s="12">
        <v>0</v>
      </c>
      <c r="Q7" s="13">
        <v>309.81947400000001</v>
      </c>
      <c r="R7" s="12">
        <v>309.81947400000001</v>
      </c>
      <c r="S7" s="12">
        <v>0</v>
      </c>
      <c r="T7" s="28">
        <v>309.81947400000001</v>
      </c>
      <c r="U7" s="37">
        <f>+((K7/Q7)-1)*100</f>
        <v>-31.440841255834041</v>
      </c>
      <c r="V7" s="43">
        <f>+((N7/T7)-1)*100</f>
        <v>-31.440841255834041</v>
      </c>
      <c r="W7" s="2"/>
    </row>
    <row r="8" spans="1:23" ht="15" x14ac:dyDescent="0.2">
      <c r="A8" s="42" t="s">
        <v>9</v>
      </c>
      <c r="B8" s="11" t="s">
        <v>19</v>
      </c>
      <c r="C8" s="11" t="s">
        <v>29</v>
      </c>
      <c r="D8" s="11" t="s">
        <v>31</v>
      </c>
      <c r="E8" s="11" t="s">
        <v>62</v>
      </c>
      <c r="F8" s="11" t="s">
        <v>36</v>
      </c>
      <c r="G8" s="11" t="s">
        <v>37</v>
      </c>
      <c r="H8" s="22" t="s">
        <v>38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368.19040200000001</v>
      </c>
      <c r="P8" s="12">
        <v>0</v>
      </c>
      <c r="Q8" s="13">
        <v>368.19040200000001</v>
      </c>
      <c r="R8" s="12">
        <v>368.19040200000001</v>
      </c>
      <c r="S8" s="12">
        <v>0</v>
      </c>
      <c r="T8" s="28">
        <v>368.19040200000001</v>
      </c>
      <c r="U8" s="53" t="s">
        <v>43</v>
      </c>
      <c r="V8" s="54" t="s">
        <v>43</v>
      </c>
      <c r="W8" s="2"/>
    </row>
    <row r="9" spans="1:23" ht="15" x14ac:dyDescent="0.2">
      <c r="A9" s="42"/>
      <c r="B9" s="11"/>
      <c r="C9" s="11"/>
      <c r="D9" s="11"/>
      <c r="E9" s="11"/>
      <c r="F9" s="11"/>
      <c r="G9" s="11"/>
      <c r="H9" s="22"/>
      <c r="I9" s="27"/>
      <c r="J9" s="12"/>
      <c r="K9" s="13"/>
      <c r="L9" s="12"/>
      <c r="M9" s="12"/>
      <c r="N9" s="28"/>
      <c r="O9" s="27"/>
      <c r="P9" s="12"/>
      <c r="Q9" s="13"/>
      <c r="R9" s="12"/>
      <c r="S9" s="12"/>
      <c r="T9" s="28"/>
      <c r="U9" s="37"/>
      <c r="V9" s="43"/>
      <c r="W9" s="2"/>
    </row>
    <row r="10" spans="1:23" ht="15.75" customHeight="1" x14ac:dyDescent="0.2">
      <c r="A10" s="71" t="s">
        <v>18</v>
      </c>
      <c r="B10" s="72"/>
      <c r="C10" s="72"/>
      <c r="D10" s="72"/>
      <c r="E10" s="72"/>
      <c r="F10" s="72"/>
      <c r="G10" s="72"/>
      <c r="H10" s="73"/>
      <c r="I10" s="29">
        <f>SUM(I6:I8)</f>
        <v>519.51304500000003</v>
      </c>
      <c r="J10" s="15">
        <f>SUM(J6:J8)</f>
        <v>0</v>
      </c>
      <c r="K10" s="16">
        <f>SUM(I10:J10)</f>
        <v>519.51304500000003</v>
      </c>
      <c r="L10" s="14">
        <f>SUM(L6:L8)</f>
        <v>519.51304500000003</v>
      </c>
      <c r="M10" s="15">
        <f>SUM(M6:M8)</f>
        <v>0</v>
      </c>
      <c r="N10" s="30">
        <f>SUM(L10:M10)</f>
        <v>519.51304500000003</v>
      </c>
      <c r="O10" s="29">
        <f>SUM(O6:O8)</f>
        <v>678.00987600000008</v>
      </c>
      <c r="P10" s="15">
        <f>SUM(P6:P8)</f>
        <v>0</v>
      </c>
      <c r="Q10" s="16">
        <f>SUM(O10:P10)</f>
        <v>678.00987600000008</v>
      </c>
      <c r="R10" s="14">
        <f>SUM(R6:R8)</f>
        <v>678.00987600000008</v>
      </c>
      <c r="S10" s="15">
        <f>SUM(S6:S8)</f>
        <v>0</v>
      </c>
      <c r="T10" s="30">
        <f>SUM(R10:S10)</f>
        <v>678.00987600000008</v>
      </c>
      <c r="U10" s="37">
        <f>+((K10/Q10)-1)*100</f>
        <v>-23.376773202046984</v>
      </c>
      <c r="V10" s="43">
        <f>+((N10/T10)-1)*100</f>
        <v>-23.376773202046984</v>
      </c>
      <c r="W10" s="7"/>
    </row>
    <row r="11" spans="1:23" ht="15.75" x14ac:dyDescent="0.2">
      <c r="A11" s="25"/>
      <c r="B11" s="9"/>
      <c r="C11" s="9"/>
      <c r="D11" s="9"/>
      <c r="E11" s="9"/>
      <c r="F11" s="9"/>
      <c r="G11" s="9"/>
      <c r="H11" s="21"/>
      <c r="I11" s="31"/>
      <c r="J11" s="17"/>
      <c r="K11" s="18"/>
      <c r="L11" s="17"/>
      <c r="M11" s="17"/>
      <c r="N11" s="32"/>
      <c r="O11" s="31"/>
      <c r="P11" s="17"/>
      <c r="Q11" s="18"/>
      <c r="R11" s="17"/>
      <c r="S11" s="17"/>
      <c r="T11" s="32"/>
      <c r="U11" s="37"/>
      <c r="V11" s="43"/>
    </row>
    <row r="12" spans="1:23" ht="15" x14ac:dyDescent="0.2">
      <c r="A12" s="42" t="s">
        <v>9</v>
      </c>
      <c r="B12" s="11" t="s">
        <v>19</v>
      </c>
      <c r="C12" s="11" t="s">
        <v>29</v>
      </c>
      <c r="D12" s="11" t="s">
        <v>25</v>
      </c>
      <c r="E12" s="11" t="s">
        <v>26</v>
      </c>
      <c r="F12" s="11" t="s">
        <v>27</v>
      </c>
      <c r="G12" s="11" t="s">
        <v>27</v>
      </c>
      <c r="H12" s="22" t="s">
        <v>28</v>
      </c>
      <c r="I12" s="27">
        <v>1051.6755310000001</v>
      </c>
      <c r="J12" s="12">
        <v>0</v>
      </c>
      <c r="K12" s="13">
        <v>1051.6755310000001</v>
      </c>
      <c r="L12" s="12">
        <v>1051.6755310000001</v>
      </c>
      <c r="M12" s="12">
        <v>0</v>
      </c>
      <c r="N12" s="28">
        <v>1051.6755310000001</v>
      </c>
      <c r="O12" s="27">
        <v>1061.5479419999999</v>
      </c>
      <c r="P12" s="12">
        <v>0</v>
      </c>
      <c r="Q12" s="13">
        <v>1061.5479419999999</v>
      </c>
      <c r="R12" s="12">
        <v>1061.5479419999999</v>
      </c>
      <c r="S12" s="12">
        <v>0</v>
      </c>
      <c r="T12" s="28">
        <v>1061.5479419999999</v>
      </c>
      <c r="U12" s="37">
        <f>+((K12/Q12)-1)*100</f>
        <v>-0.93000142616260772</v>
      </c>
      <c r="V12" s="43">
        <f>+((N12/T12)-1)*100</f>
        <v>-0.93000142616260772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19</v>
      </c>
      <c r="C14" s="11" t="s">
        <v>29</v>
      </c>
      <c r="D14" s="11" t="s">
        <v>20</v>
      </c>
      <c r="E14" s="11" t="s">
        <v>21</v>
      </c>
      <c r="F14" s="11" t="s">
        <v>22</v>
      </c>
      <c r="G14" s="11" t="s">
        <v>23</v>
      </c>
      <c r="H14" s="22" t="s">
        <v>24</v>
      </c>
      <c r="I14" s="27">
        <v>357.55071400000003</v>
      </c>
      <c r="J14" s="12">
        <v>0</v>
      </c>
      <c r="K14" s="13">
        <v>357.55071400000003</v>
      </c>
      <c r="L14" s="12">
        <v>357.55071400000003</v>
      </c>
      <c r="M14" s="12">
        <v>0</v>
      </c>
      <c r="N14" s="28">
        <v>357.55071400000003</v>
      </c>
      <c r="O14" s="27">
        <v>12.155324999999999</v>
      </c>
      <c r="P14" s="12">
        <v>0</v>
      </c>
      <c r="Q14" s="13">
        <v>12.155324999999999</v>
      </c>
      <c r="R14" s="12">
        <v>12.155324999999999</v>
      </c>
      <c r="S14" s="12">
        <v>0</v>
      </c>
      <c r="T14" s="28">
        <v>12.155324999999999</v>
      </c>
      <c r="U14" s="53" t="s">
        <v>43</v>
      </c>
      <c r="V14" s="54" t="s">
        <v>43</v>
      </c>
      <c r="W14" s="2"/>
    </row>
    <row r="15" spans="1:23" ht="15" x14ac:dyDescent="0.2">
      <c r="A15" s="42"/>
      <c r="B15" s="11"/>
      <c r="C15" s="11"/>
      <c r="D15" s="11"/>
      <c r="E15" s="11"/>
      <c r="F15" s="11"/>
      <c r="G15" s="11"/>
      <c r="H15" s="22"/>
      <c r="I15" s="27"/>
      <c r="J15" s="12"/>
      <c r="K15" s="13"/>
      <c r="L15" s="12"/>
      <c r="M15" s="12"/>
      <c r="N15" s="28"/>
      <c r="O15" s="27"/>
      <c r="P15" s="12"/>
      <c r="Q15" s="13"/>
      <c r="R15" s="12"/>
      <c r="S15" s="12"/>
      <c r="T15" s="28"/>
      <c r="U15" s="37"/>
      <c r="V15" s="43"/>
      <c r="W15" s="2"/>
    </row>
    <row r="16" spans="1:23" ht="15" x14ac:dyDescent="0.2">
      <c r="A16" s="42" t="s">
        <v>9</v>
      </c>
      <c r="B16" s="11" t="s">
        <v>19</v>
      </c>
      <c r="C16" s="11" t="s">
        <v>29</v>
      </c>
      <c r="D16" s="11" t="s">
        <v>55</v>
      </c>
      <c r="E16" s="11" t="s">
        <v>39</v>
      </c>
      <c r="F16" s="11" t="s">
        <v>40</v>
      </c>
      <c r="G16" s="11" t="s">
        <v>41</v>
      </c>
      <c r="H16" s="22" t="s">
        <v>42</v>
      </c>
      <c r="I16" s="27">
        <v>0</v>
      </c>
      <c r="J16" s="12">
        <v>84.848500000000001</v>
      </c>
      <c r="K16" s="13">
        <v>84.848500000000001</v>
      </c>
      <c r="L16" s="12">
        <v>0</v>
      </c>
      <c r="M16" s="12">
        <v>84.848500000000001</v>
      </c>
      <c r="N16" s="28">
        <v>84.848500000000001</v>
      </c>
      <c r="O16" s="27">
        <v>0</v>
      </c>
      <c r="P16" s="12">
        <v>108.40031999999999</v>
      </c>
      <c r="Q16" s="13">
        <v>108.40031999999999</v>
      </c>
      <c r="R16" s="12">
        <v>0</v>
      </c>
      <c r="S16" s="12">
        <v>108.40031999999999</v>
      </c>
      <c r="T16" s="28">
        <v>108.40031999999999</v>
      </c>
      <c r="U16" s="37">
        <f>+((K16/Q16)-1)*100</f>
        <v>-21.726707079831499</v>
      </c>
      <c r="V16" s="43">
        <f>+((N16/T16)-1)*100</f>
        <v>-21.726707079831499</v>
      </c>
      <c r="W16" s="2"/>
    </row>
    <row r="17" spans="1:24" ht="15" x14ac:dyDescent="0.2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4" ht="15" x14ac:dyDescent="0.2">
      <c r="A18" s="42" t="s">
        <v>9</v>
      </c>
      <c r="B18" s="11" t="s">
        <v>19</v>
      </c>
      <c r="C18" s="11" t="s">
        <v>29</v>
      </c>
      <c r="D18" s="11" t="s">
        <v>44</v>
      </c>
      <c r="E18" s="11" t="s">
        <v>45</v>
      </c>
      <c r="F18" s="11" t="s">
        <v>46</v>
      </c>
      <c r="G18" s="11" t="s">
        <v>47</v>
      </c>
      <c r="H18" s="22" t="s">
        <v>48</v>
      </c>
      <c r="I18" s="27">
        <v>38.366697000000002</v>
      </c>
      <c r="J18" s="12">
        <v>0</v>
      </c>
      <c r="K18" s="13">
        <v>38.366697000000002</v>
      </c>
      <c r="L18" s="12">
        <v>38.366697000000002</v>
      </c>
      <c r="M18" s="12">
        <v>0</v>
      </c>
      <c r="N18" s="28">
        <v>38.366697000000002</v>
      </c>
      <c r="O18" s="27">
        <v>55.302467999999998</v>
      </c>
      <c r="P18" s="12">
        <v>0</v>
      </c>
      <c r="Q18" s="13">
        <v>55.302467999999998</v>
      </c>
      <c r="R18" s="12">
        <v>55.302467999999998</v>
      </c>
      <c r="S18" s="12">
        <v>0</v>
      </c>
      <c r="T18" s="28">
        <v>55.302467999999998</v>
      </c>
      <c r="U18" s="37">
        <f>+((K18/Q18)-1)*100</f>
        <v>-30.623897291527747</v>
      </c>
      <c r="V18" s="43">
        <f>+((N18/T18)-1)*100</f>
        <v>-30.623897291527747</v>
      </c>
      <c r="W18" s="2"/>
    </row>
    <row r="19" spans="1:24" ht="15.75" x14ac:dyDescent="0.2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4" ht="15" x14ac:dyDescent="0.2">
      <c r="A20" s="42" t="s">
        <v>9</v>
      </c>
      <c r="B20" s="11" t="s">
        <v>19</v>
      </c>
      <c r="C20" s="11" t="s">
        <v>29</v>
      </c>
      <c r="D20" s="11" t="s">
        <v>49</v>
      </c>
      <c r="E20" s="11" t="s">
        <v>50</v>
      </c>
      <c r="F20" s="11" t="s">
        <v>51</v>
      </c>
      <c r="G20" s="11" t="s">
        <v>52</v>
      </c>
      <c r="H20" s="22" t="s">
        <v>53</v>
      </c>
      <c r="I20" s="27">
        <v>168.618548</v>
      </c>
      <c r="J20" s="12">
        <v>0</v>
      </c>
      <c r="K20" s="13">
        <v>168.618548</v>
      </c>
      <c r="L20" s="12">
        <v>168.618548</v>
      </c>
      <c r="M20" s="12">
        <v>0</v>
      </c>
      <c r="N20" s="28">
        <v>168.618548</v>
      </c>
      <c r="O20" s="27">
        <v>0</v>
      </c>
      <c r="P20" s="12">
        <v>0</v>
      </c>
      <c r="Q20" s="13">
        <v>0</v>
      </c>
      <c r="R20" s="12">
        <v>0</v>
      </c>
      <c r="S20" s="12">
        <v>0</v>
      </c>
      <c r="T20" s="28">
        <v>0</v>
      </c>
      <c r="U20" s="53" t="s">
        <v>43</v>
      </c>
      <c r="V20" s="54" t="s">
        <v>43</v>
      </c>
      <c r="W20" s="2"/>
    </row>
    <row r="21" spans="1:24" ht="15" x14ac:dyDescent="0.2">
      <c r="A21" s="55"/>
      <c r="B21" s="56"/>
      <c r="C21" s="56"/>
      <c r="D21" s="56"/>
      <c r="E21" s="56"/>
      <c r="F21" s="56"/>
      <c r="G21" s="56"/>
      <c r="H21" s="57"/>
      <c r="I21" s="58"/>
      <c r="J21" s="59"/>
      <c r="K21" s="60"/>
      <c r="L21" s="59"/>
      <c r="M21" s="59"/>
      <c r="N21" s="61"/>
      <c r="O21" s="58"/>
      <c r="P21" s="59"/>
      <c r="Q21" s="60"/>
      <c r="R21" s="59"/>
      <c r="S21" s="59"/>
      <c r="T21" s="61"/>
      <c r="U21" s="62"/>
      <c r="V21" s="63"/>
      <c r="W21" s="2"/>
    </row>
    <row r="22" spans="1:24" s="8" customFormat="1" ht="21" thickBot="1" x14ac:dyDescent="0.35">
      <c r="A22" s="65" t="s">
        <v>9</v>
      </c>
      <c r="B22" s="66"/>
      <c r="C22" s="66"/>
      <c r="D22" s="66"/>
      <c r="E22" s="66"/>
      <c r="F22" s="66"/>
      <c r="G22" s="66"/>
      <c r="H22" s="67"/>
      <c r="I22" s="34">
        <f t="shared" ref="I22:T22" si="0">SUM(I10,I12,I14,I16,I18,I20)</f>
        <v>2135.7245349999998</v>
      </c>
      <c r="J22" s="35">
        <f t="shared" si="0"/>
        <v>84.848500000000001</v>
      </c>
      <c r="K22" s="35">
        <f t="shared" si="0"/>
        <v>2220.5730349999999</v>
      </c>
      <c r="L22" s="35">
        <f t="shared" si="0"/>
        <v>2135.7245349999998</v>
      </c>
      <c r="M22" s="35">
        <f t="shared" si="0"/>
        <v>84.848500000000001</v>
      </c>
      <c r="N22" s="36">
        <f t="shared" si="0"/>
        <v>2220.5730349999999</v>
      </c>
      <c r="O22" s="34">
        <f t="shared" si="0"/>
        <v>1807.015611</v>
      </c>
      <c r="P22" s="35">
        <f t="shared" si="0"/>
        <v>108.40031999999999</v>
      </c>
      <c r="Q22" s="35">
        <f t="shared" si="0"/>
        <v>1915.415931</v>
      </c>
      <c r="R22" s="35">
        <f t="shared" si="0"/>
        <v>1807.015611</v>
      </c>
      <c r="S22" s="35">
        <f t="shared" si="0"/>
        <v>108.40031999999999</v>
      </c>
      <c r="T22" s="36">
        <f t="shared" si="0"/>
        <v>1915.415931</v>
      </c>
      <c r="U22" s="47">
        <f>+((K22/Q22)-1)*100</f>
        <v>15.931636521404702</v>
      </c>
      <c r="V22" s="46">
        <f>+((N22/T22)-1)*100</f>
        <v>15.931636521404702</v>
      </c>
    </row>
    <row r="23" spans="1:24" x14ac:dyDescent="0.2">
      <c r="A23" s="74"/>
      <c r="B23" s="74"/>
      <c r="C23" s="74"/>
      <c r="D23" s="74"/>
      <c r="E23" s="74"/>
      <c r="F23" s="74"/>
      <c r="G23" s="74"/>
      <c r="H23" s="74"/>
    </row>
    <row r="24" spans="1:24" x14ac:dyDescent="0.2">
      <c r="A24" s="5" t="s">
        <v>17</v>
      </c>
      <c r="B24" s="6"/>
    </row>
    <row r="25" spans="1:24" x14ac:dyDescent="0.2">
      <c r="A25" s="52" t="s">
        <v>30</v>
      </c>
    </row>
  </sheetData>
  <mergeCells count="5">
    <mergeCell ref="A22:H22"/>
    <mergeCell ref="I3:N3"/>
    <mergeCell ref="O3:T3"/>
    <mergeCell ref="A10:H10"/>
    <mergeCell ref="A23:H23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2018-02-15T14:35:47Z</dcterms:modified>
</cp:coreProperties>
</file>