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<sst xmlns="http://schemas.openxmlformats.org/spreadsheetml/2006/main" count="97" uniqueCount="53">
  <si>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</si>
  <si>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</si>
  <si>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</si>
  <si>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</si>
  <si>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</si>
  <si>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</si>
  <si>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</si>
  <si>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</si>
  <si>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</si>
  <si>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</si>
  <si>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</si>
  <si>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</si>
  <si>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</si>
  <si>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</si>
  <si>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</si>
  <si>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</si>
  <si>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</si>
  <si>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</si>
  <si>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</si>
  <si>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SUB TOTAL: SOUTHERN PERU COPPER CORPORATION SUCURSAL DEL PERU</t>
  </si>
  <si>
    <t>SUB TOTAL: COMPAÑIA MINERA ANTAMINA S.A.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</si>
  <si>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</si>
  <si>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PRODUCCIÓN MINERA METÁLICA DE MOLIBDENO (TMF) - 2009/2008</t>
  </si>
  <si>
    <t>---</t>
  </si>
  <si>
    <t>TOTAL - DICIEMBRE</t>
  </si>
  <si>
    <t>TOTAL ACUMULADO ENERO - DICIEMBRE</t>
  </si>
  <si>
    <t>TOTAL COMPARADO ACUMULADO - ENERO - DICIEMBRE</t>
  </si>
  <si>
    <t>Var. % 2009/2008 - DICIEMBRE</t>
  </si>
  <si>
    <t>Var. % 2009/2008 - ENERO - DICIEMBRE</t>
  </si>
  <si>
    <t>FLOTACIÓN</t>
  </si>
  <si>
    <t>GRAN Y MEDIANA MINERÍA</t>
  </si>
  <si>
    <t>COMPAÑIA MINERA ANTAMINA S.A.</t>
  </si>
  <si>
    <t>ANTAMINA</t>
  </si>
  <si>
    <t>ANCASH</t>
  </si>
  <si>
    <t>HUARI</t>
  </si>
  <si>
    <t>SAN MARCOS</t>
  </si>
  <si>
    <t>ANTAMINA Nº 1</t>
  </si>
  <si>
    <t>SOCIEDAD MINERA CERRO VERDE S.A.A.</t>
  </si>
  <si>
    <t>CERRO VERDE 1,2,3</t>
  </si>
  <si>
    <t>AREQUIPA</t>
  </si>
  <si>
    <t>YARABAMBA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</si>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</sst>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3" xfId="0" applyNumberFormat="1" applyFont="1" applyBorder="1" applyAlignment="1" quotePrefix="1">
      <alignment horizontal="right"/>
    </xf>
    <xf numFmtId="4" fontId="4" fillId="0" borderId="5" xfId="0" applyNumberFormat="1" applyFont="1" applyBorder="1" applyAlignment="1" quotePrefix="1">
      <alignment horizontal="right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tabSelected="1" zoomScale="75" zoomScaleNormal="75" workbookViewId="0" topLeftCell="A1">
      <selection activeCell="A3" sqref="A3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40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4" t="s">
        <v>22</v>
      </c>
      <c r="B1" s="3"/>
    </row>
    <row r="2" ht="13.5" thickBot="1"/>
    <row r="3" spans="9:22" ht="13.5" thickBot="1">
      <c r="I3" s="61">
        <v>2009</v>
      </c>
      <c r="J3" s="62"/>
      <c r="K3" s="62"/>
      <c r="L3" s="62"/>
      <c r="M3" s="62"/>
      <c r="N3" s="63"/>
      <c r="O3" s="61">
        <v>2008</v>
      </c>
      <c r="P3" s="62"/>
      <c r="Q3" s="62"/>
      <c r="R3" s="62"/>
      <c r="S3" s="62"/>
      <c r="T3" s="63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24</v>
      </c>
      <c r="L4" s="40" t="s">
        <v>12</v>
      </c>
      <c r="M4" s="40" t="s">
        <v>8</v>
      </c>
      <c r="N4" s="43" t="s">
        <v>25</v>
      </c>
      <c r="O4" s="39" t="s">
        <v>13</v>
      </c>
      <c r="P4" s="40" t="s">
        <v>14</v>
      </c>
      <c r="Q4" s="40" t="s">
        <v>24</v>
      </c>
      <c r="R4" s="40" t="s">
        <v>15</v>
      </c>
      <c r="S4" s="40" t="s">
        <v>16</v>
      </c>
      <c r="T4" s="43" t="s">
        <v>26</v>
      </c>
      <c r="U4" s="44" t="s">
        <v>27</v>
      </c>
      <c r="V4" s="43" t="s">
        <v>28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29</v>
      </c>
      <c r="C6" s="11" t="s">
        <v>30</v>
      </c>
      <c r="D6" s="11" t="s">
        <v>41</v>
      </c>
      <c r="E6" s="11" t="s">
        <v>46</v>
      </c>
      <c r="F6" s="11" t="s">
        <v>43</v>
      </c>
      <c r="G6" s="11" t="s">
        <v>44</v>
      </c>
      <c r="H6" s="22" t="s">
        <v>45</v>
      </c>
      <c r="I6" s="27">
        <v>378.924606</v>
      </c>
      <c r="J6" s="12">
        <v>0</v>
      </c>
      <c r="K6" s="13">
        <v>378.924606</v>
      </c>
      <c r="L6" s="12">
        <v>4806.196354</v>
      </c>
      <c r="M6" s="12">
        <v>0</v>
      </c>
      <c r="N6" s="28">
        <v>4806.196354</v>
      </c>
      <c r="O6" s="27">
        <v>303.779379</v>
      </c>
      <c r="P6" s="12">
        <v>0</v>
      </c>
      <c r="Q6" s="13">
        <v>303.779379</v>
      </c>
      <c r="R6" s="12">
        <v>3906.727858</v>
      </c>
      <c r="S6" s="12">
        <v>0</v>
      </c>
      <c r="T6" s="28">
        <v>3906.727858</v>
      </c>
      <c r="U6" s="37">
        <f>+((K6/Q6)-1)*100</f>
        <v>24.736776817230897</v>
      </c>
      <c r="V6" s="47">
        <f>+((N6/T6)-1)*100</f>
        <v>23.023576985484496</v>
      </c>
      <c r="W6" s="2"/>
    </row>
    <row r="7" spans="1:23" ht="15">
      <c r="A7" s="46" t="s">
        <v>9</v>
      </c>
      <c r="B7" s="11" t="s">
        <v>29</v>
      </c>
      <c r="C7" s="11" t="s">
        <v>30</v>
      </c>
      <c r="D7" s="11" t="s">
        <v>41</v>
      </c>
      <c r="E7" s="11" t="s">
        <v>52</v>
      </c>
      <c r="F7" s="11" t="s">
        <v>48</v>
      </c>
      <c r="G7" s="11" t="s">
        <v>49</v>
      </c>
      <c r="H7" s="22" t="s">
        <v>50</v>
      </c>
      <c r="I7" s="27">
        <v>284.995557</v>
      </c>
      <c r="J7" s="12">
        <v>0</v>
      </c>
      <c r="K7" s="13">
        <v>284.995557</v>
      </c>
      <c r="L7" s="12">
        <v>2398.416968</v>
      </c>
      <c r="M7" s="12">
        <v>0</v>
      </c>
      <c r="N7" s="28">
        <v>2398.416968</v>
      </c>
      <c r="O7" s="27">
        <v>170.74106</v>
      </c>
      <c r="P7" s="12">
        <v>0</v>
      </c>
      <c r="Q7" s="13">
        <v>170.74106</v>
      </c>
      <c r="R7" s="12">
        <v>3397.604373</v>
      </c>
      <c r="S7" s="12">
        <v>0</v>
      </c>
      <c r="T7" s="28">
        <v>3397.604373</v>
      </c>
      <c r="U7" s="37">
        <f>+((K7/Q7)-1)*100</f>
        <v>66.91682539630479</v>
      </c>
      <c r="V7" s="47">
        <f>+((N7/T7)-1)*100</f>
        <v>-29.408586030213478</v>
      </c>
      <c r="W7" s="2"/>
    </row>
    <row r="8" spans="1:23" ht="15">
      <c r="A8" s="46" t="s">
        <v>9</v>
      </c>
      <c r="B8" s="11" t="s">
        <v>29</v>
      </c>
      <c r="C8" s="11" t="s">
        <v>30</v>
      </c>
      <c r="D8" s="11" t="s">
        <v>41</v>
      </c>
      <c r="E8" s="11" t="s">
        <v>51</v>
      </c>
      <c r="F8" s="11" t="s">
        <v>48</v>
      </c>
      <c r="G8" s="11" t="s">
        <v>49</v>
      </c>
      <c r="H8" s="22" t="s">
        <v>50</v>
      </c>
      <c r="I8" s="27">
        <v>186.29919</v>
      </c>
      <c r="J8" s="12">
        <v>0</v>
      </c>
      <c r="K8" s="13">
        <v>186.29919</v>
      </c>
      <c r="L8" s="12">
        <v>796.825677</v>
      </c>
      <c r="M8" s="12">
        <v>0</v>
      </c>
      <c r="N8" s="28">
        <v>796.825677</v>
      </c>
      <c r="O8" s="27">
        <v>2.659398</v>
      </c>
      <c r="P8" s="12">
        <v>0</v>
      </c>
      <c r="Q8" s="13">
        <v>2.659398</v>
      </c>
      <c r="R8" s="12">
        <v>601.01489</v>
      </c>
      <c r="S8" s="12">
        <v>0</v>
      </c>
      <c r="T8" s="28">
        <v>601.01489</v>
      </c>
      <c r="U8" s="56" t="s">
        <v>23</v>
      </c>
      <c r="V8" s="47">
        <f>+((N8/T8)-1)*100</f>
        <v>32.58002260143671</v>
      </c>
      <c r="W8" s="2"/>
    </row>
    <row r="9" spans="1:23" ht="15">
      <c r="A9" s="46" t="s">
        <v>9</v>
      </c>
      <c r="B9" s="11" t="s">
        <v>29</v>
      </c>
      <c r="C9" s="11" t="s">
        <v>30</v>
      </c>
      <c r="D9" s="11" t="s">
        <v>41</v>
      </c>
      <c r="E9" s="11" t="s">
        <v>42</v>
      </c>
      <c r="F9" s="11" t="s">
        <v>43</v>
      </c>
      <c r="G9" s="11" t="s">
        <v>44</v>
      </c>
      <c r="H9" s="22" t="s">
        <v>45</v>
      </c>
      <c r="I9" s="27">
        <v>23.703957</v>
      </c>
      <c r="J9" s="12">
        <v>0</v>
      </c>
      <c r="K9" s="13">
        <v>23.703957</v>
      </c>
      <c r="L9" s="12">
        <v>486.947226</v>
      </c>
      <c r="M9" s="12">
        <v>0</v>
      </c>
      <c r="N9" s="28">
        <v>486.947226</v>
      </c>
      <c r="O9" s="27">
        <v>0.065916</v>
      </c>
      <c r="P9" s="12">
        <v>0</v>
      </c>
      <c r="Q9" s="13">
        <v>0.065916</v>
      </c>
      <c r="R9" s="12">
        <v>535.845526</v>
      </c>
      <c r="S9" s="12">
        <v>0</v>
      </c>
      <c r="T9" s="28">
        <v>535.845526</v>
      </c>
      <c r="U9" s="56" t="s">
        <v>23</v>
      </c>
      <c r="V9" s="47">
        <f>+((N9/T9)-1)*100</f>
        <v>-9.125447097602525</v>
      </c>
      <c r="W9" s="2"/>
    </row>
    <row r="10" spans="1:23" ht="15">
      <c r="A10" s="46" t="s">
        <v>9</v>
      </c>
      <c r="B10" s="11" t="s">
        <v>29</v>
      </c>
      <c r="C10" s="11" t="s">
        <v>30</v>
      </c>
      <c r="D10" s="11" t="s">
        <v>41</v>
      </c>
      <c r="E10" s="11" t="s">
        <v>47</v>
      </c>
      <c r="F10" s="11" t="s">
        <v>48</v>
      </c>
      <c r="G10" s="11" t="s">
        <v>49</v>
      </c>
      <c r="H10" s="22" t="s">
        <v>50</v>
      </c>
      <c r="I10" s="27">
        <v>5.623506</v>
      </c>
      <c r="J10" s="12">
        <v>0</v>
      </c>
      <c r="K10" s="13">
        <v>5.623506</v>
      </c>
      <c r="L10" s="12">
        <v>402.885548</v>
      </c>
      <c r="M10" s="12">
        <v>0</v>
      </c>
      <c r="N10" s="28">
        <v>402.885548</v>
      </c>
      <c r="O10" s="27">
        <v>74.38606</v>
      </c>
      <c r="P10" s="12">
        <v>0</v>
      </c>
      <c r="Q10" s="13">
        <v>74.38606</v>
      </c>
      <c r="R10" s="12">
        <v>668.778112</v>
      </c>
      <c r="S10" s="12">
        <v>0</v>
      </c>
      <c r="T10" s="28">
        <v>668.778112</v>
      </c>
      <c r="U10" s="37">
        <f>+((K10/Q10)-1)*100</f>
        <v>-92.44010772986229</v>
      </c>
      <c r="V10" s="47">
        <f>+((N10/T10)-1)*100</f>
        <v>-39.75796444725751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>
      <c r="A12" s="64" t="s">
        <v>19</v>
      </c>
      <c r="B12" s="65"/>
      <c r="C12" s="65"/>
      <c r="D12" s="65"/>
      <c r="E12" s="65"/>
      <c r="F12" s="65"/>
      <c r="G12" s="65"/>
      <c r="H12" s="66"/>
      <c r="I12" s="29">
        <f>SUM(I6:I10)</f>
        <v>879.5468159999999</v>
      </c>
      <c r="J12" s="15">
        <f>SUM(J6:J10)</f>
        <v>0</v>
      </c>
      <c r="K12" s="16">
        <f>SUM(I12:J12)</f>
        <v>879.5468159999999</v>
      </c>
      <c r="L12" s="14">
        <f>SUM(L6:L10)</f>
        <v>8891.271772999999</v>
      </c>
      <c r="M12" s="15">
        <f>SUM(M6:M10)</f>
        <v>0</v>
      </c>
      <c r="N12" s="30">
        <f>SUM(L12:M12)</f>
        <v>8891.271772999999</v>
      </c>
      <c r="O12" s="29">
        <f>SUM(O6:O10)</f>
        <v>551.6318130000001</v>
      </c>
      <c r="P12" s="15">
        <f>SUM(P6:P10)</f>
        <v>0</v>
      </c>
      <c r="Q12" s="16">
        <f>SUM(O12:P12)</f>
        <v>551.6318130000001</v>
      </c>
      <c r="R12" s="14">
        <f>SUM(R6:R10)</f>
        <v>9109.970759</v>
      </c>
      <c r="S12" s="15">
        <f>SUM(S6:S10)</f>
        <v>0</v>
      </c>
      <c r="T12" s="30">
        <f>SUM(R12:S12)</f>
        <v>9109.970759</v>
      </c>
      <c r="U12" s="37">
        <f>+((K12/Q12)-1)*100</f>
        <v>59.44454168019491</v>
      </c>
      <c r="V12" s="47">
        <f>+((N12/T12)-1)*100</f>
        <v>-2.4006551918286045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29</v>
      </c>
      <c r="C14" s="11" t="s">
        <v>30</v>
      </c>
      <c r="D14" s="11" t="s">
        <v>31</v>
      </c>
      <c r="E14" s="11" t="s">
        <v>32</v>
      </c>
      <c r="F14" s="11" t="s">
        <v>33</v>
      </c>
      <c r="G14" s="11" t="s">
        <v>34</v>
      </c>
      <c r="H14" s="22" t="s">
        <v>35</v>
      </c>
      <c r="I14" s="27">
        <v>81.1737</v>
      </c>
      <c r="J14" s="12">
        <v>0</v>
      </c>
      <c r="K14" s="13">
        <v>81.1737</v>
      </c>
      <c r="L14" s="12">
        <v>2482.3729</v>
      </c>
      <c r="M14" s="12">
        <v>0</v>
      </c>
      <c r="N14" s="28">
        <v>2482.3729</v>
      </c>
      <c r="O14" s="27">
        <v>259.368</v>
      </c>
      <c r="P14" s="12">
        <v>0</v>
      </c>
      <c r="Q14" s="13">
        <v>259.368</v>
      </c>
      <c r="R14" s="12">
        <v>4248.7711</v>
      </c>
      <c r="S14" s="12">
        <v>0</v>
      </c>
      <c r="T14" s="28">
        <v>4248.7711</v>
      </c>
      <c r="U14" s="37">
        <f>+((K14/Q14)-1)*100</f>
        <v>-68.70327102803738</v>
      </c>
      <c r="V14" s="47">
        <f>+((N14/T14)-1)*100</f>
        <v>-41.57433192858989</v>
      </c>
      <c r="W14" s="2"/>
    </row>
    <row r="15" spans="1:23" ht="15">
      <c r="A15" s="46" t="s">
        <v>9</v>
      </c>
      <c r="B15" s="11" t="s">
        <v>29</v>
      </c>
      <c r="C15" s="11" t="s">
        <v>30</v>
      </c>
      <c r="D15" s="11" t="s">
        <v>31</v>
      </c>
      <c r="E15" s="11" t="s">
        <v>36</v>
      </c>
      <c r="F15" s="11" t="s">
        <v>33</v>
      </c>
      <c r="G15" s="11" t="s">
        <v>34</v>
      </c>
      <c r="H15" s="22" t="s">
        <v>35</v>
      </c>
      <c r="I15" s="27">
        <v>0</v>
      </c>
      <c r="J15" s="12">
        <v>0</v>
      </c>
      <c r="K15" s="13">
        <v>0</v>
      </c>
      <c r="L15" s="12">
        <v>0</v>
      </c>
      <c r="M15" s="12">
        <v>0</v>
      </c>
      <c r="N15" s="28">
        <v>0</v>
      </c>
      <c r="O15" s="27">
        <v>111.4512</v>
      </c>
      <c r="P15" s="12">
        <v>0</v>
      </c>
      <c r="Q15" s="13">
        <v>111.4512</v>
      </c>
      <c r="R15" s="12">
        <v>1821.1952</v>
      </c>
      <c r="S15" s="12">
        <v>0</v>
      </c>
      <c r="T15" s="28">
        <v>1821.1952</v>
      </c>
      <c r="U15" s="56" t="s">
        <v>23</v>
      </c>
      <c r="V15" s="57" t="s">
        <v>23</v>
      </c>
      <c r="W15" s="2"/>
    </row>
    <row r="16" spans="1:23" ht="15">
      <c r="A16" s="46"/>
      <c r="B16" s="11"/>
      <c r="C16" s="11"/>
      <c r="D16" s="11"/>
      <c r="E16" s="11"/>
      <c r="F16" s="11"/>
      <c r="G16" s="11"/>
      <c r="H16" s="22"/>
      <c r="I16" s="27"/>
      <c r="J16" s="12"/>
      <c r="K16" s="13"/>
      <c r="L16" s="12"/>
      <c r="M16" s="12"/>
      <c r="N16" s="28"/>
      <c r="O16" s="27"/>
      <c r="P16" s="12"/>
      <c r="Q16" s="13"/>
      <c r="R16" s="12"/>
      <c r="S16" s="12"/>
      <c r="T16" s="28"/>
      <c r="U16" s="37"/>
      <c r="V16" s="47"/>
      <c r="W16" s="2"/>
    </row>
    <row r="17" spans="1:23" ht="15.75">
      <c r="A17" s="64" t="s">
        <v>20</v>
      </c>
      <c r="B17" s="65"/>
      <c r="C17" s="65"/>
      <c r="D17" s="65"/>
      <c r="E17" s="65"/>
      <c r="F17" s="65"/>
      <c r="G17" s="65"/>
      <c r="H17" s="66"/>
      <c r="I17" s="29">
        <f aca="true" t="shared" si="0" ref="I17:T17">SUM(I14:I15)</f>
        <v>81.1737</v>
      </c>
      <c r="J17" s="15">
        <f t="shared" si="0"/>
        <v>0</v>
      </c>
      <c r="K17" s="16">
        <f t="shared" si="0"/>
        <v>81.1737</v>
      </c>
      <c r="L17" s="14">
        <f t="shared" si="0"/>
        <v>2482.3729</v>
      </c>
      <c r="M17" s="15">
        <f t="shared" si="0"/>
        <v>0</v>
      </c>
      <c r="N17" s="30">
        <f t="shared" si="0"/>
        <v>2482.3729</v>
      </c>
      <c r="O17" s="29">
        <f t="shared" si="0"/>
        <v>370.8192</v>
      </c>
      <c r="P17" s="15">
        <f t="shared" si="0"/>
        <v>0</v>
      </c>
      <c r="Q17" s="16">
        <f t="shared" si="0"/>
        <v>370.8192</v>
      </c>
      <c r="R17" s="14">
        <f t="shared" si="0"/>
        <v>6069.9663</v>
      </c>
      <c r="S17" s="15">
        <f t="shared" si="0"/>
        <v>0</v>
      </c>
      <c r="T17" s="30">
        <f t="shared" si="0"/>
        <v>6069.9663</v>
      </c>
      <c r="U17" s="37">
        <f>+((K17/Q17)-1)*100</f>
        <v>-78.10962862764387</v>
      </c>
      <c r="V17" s="47">
        <f>+((N17/T17)-1)*100</f>
        <v>-59.10400853461082</v>
      </c>
      <c r="W17" s="7"/>
    </row>
    <row r="18" spans="1:23" ht="15.75">
      <c r="A18" s="51"/>
      <c r="B18" s="52"/>
      <c r="C18" s="52"/>
      <c r="D18" s="52"/>
      <c r="E18" s="52"/>
      <c r="F18" s="52"/>
      <c r="G18" s="52"/>
      <c r="H18" s="53"/>
      <c r="I18" s="29"/>
      <c r="J18" s="15"/>
      <c r="K18" s="16"/>
      <c r="L18" s="14"/>
      <c r="M18" s="15"/>
      <c r="N18" s="30"/>
      <c r="O18" s="29"/>
      <c r="P18" s="15"/>
      <c r="Q18" s="16"/>
      <c r="R18" s="14"/>
      <c r="S18" s="15"/>
      <c r="T18" s="30"/>
      <c r="U18" s="37"/>
      <c r="V18" s="47"/>
      <c r="W18" s="7"/>
    </row>
    <row r="19" spans="1:23" ht="15">
      <c r="A19" s="46" t="s">
        <v>9</v>
      </c>
      <c r="B19" s="11" t="s">
        <v>29</v>
      </c>
      <c r="C19" s="11" t="s">
        <v>30</v>
      </c>
      <c r="D19" s="11" t="s">
        <v>37</v>
      </c>
      <c r="E19" s="11" t="s">
        <v>38</v>
      </c>
      <c r="F19" s="11" t="s">
        <v>39</v>
      </c>
      <c r="G19" s="11" t="s">
        <v>39</v>
      </c>
      <c r="H19" s="22" t="s">
        <v>40</v>
      </c>
      <c r="I19" s="27">
        <v>105.23052</v>
      </c>
      <c r="J19" s="12">
        <v>0</v>
      </c>
      <c r="K19" s="13">
        <v>105.23052</v>
      </c>
      <c r="L19" s="12">
        <v>921.150389</v>
      </c>
      <c r="M19" s="12">
        <v>0</v>
      </c>
      <c r="N19" s="28">
        <v>921.150389</v>
      </c>
      <c r="O19" s="27">
        <v>256.456596</v>
      </c>
      <c r="P19" s="12">
        <v>0</v>
      </c>
      <c r="Q19" s="13">
        <v>256.456596</v>
      </c>
      <c r="R19" s="12">
        <v>1540.591058</v>
      </c>
      <c r="S19" s="12">
        <v>0</v>
      </c>
      <c r="T19" s="28">
        <v>1540.591058</v>
      </c>
      <c r="U19" s="37">
        <f>+((K19/Q19)-1)*100</f>
        <v>-58.96751277163486</v>
      </c>
      <c r="V19" s="47">
        <f>+((N19/T19)-1)*100</f>
        <v>-40.20798808245451</v>
      </c>
      <c r="W19" s="7"/>
    </row>
    <row r="20" spans="1:24" ht="15.75">
      <c r="A20" s="46"/>
      <c r="B20" s="9"/>
      <c r="C20" s="9"/>
      <c r="D20" s="9"/>
      <c r="E20" s="9"/>
      <c r="F20" s="9"/>
      <c r="G20" s="9"/>
      <c r="H20" s="21"/>
      <c r="I20" s="31"/>
      <c r="J20" s="19"/>
      <c r="K20" s="20"/>
      <c r="L20" s="19"/>
      <c r="M20" s="19"/>
      <c r="N20" s="33"/>
      <c r="O20" s="38"/>
      <c r="P20" s="19"/>
      <c r="Q20" s="20"/>
      <c r="R20" s="19"/>
      <c r="S20" s="19"/>
      <c r="T20" s="33"/>
      <c r="U20" s="24"/>
      <c r="V20" s="48"/>
      <c r="W20" s="2"/>
      <c r="X20" s="2"/>
    </row>
    <row r="21" spans="1:22" s="8" customFormat="1" ht="21" thickBot="1">
      <c r="A21" s="58" t="s">
        <v>9</v>
      </c>
      <c r="B21" s="59"/>
      <c r="C21" s="59"/>
      <c r="D21" s="59"/>
      <c r="E21" s="59"/>
      <c r="F21" s="59"/>
      <c r="G21" s="59"/>
      <c r="H21" s="60"/>
      <c r="I21" s="34">
        <f>SUM(I12,I17,I19)</f>
        <v>1065.951036</v>
      </c>
      <c r="J21" s="35">
        <f aca="true" t="shared" si="1" ref="J21:T21">SUM(J12,J17,J19)</f>
        <v>0</v>
      </c>
      <c r="K21" s="35">
        <f t="shared" si="1"/>
        <v>1065.951036</v>
      </c>
      <c r="L21" s="35">
        <f t="shared" si="1"/>
        <v>12294.795062</v>
      </c>
      <c r="M21" s="35">
        <f t="shared" si="1"/>
        <v>0</v>
      </c>
      <c r="N21" s="36">
        <f t="shared" si="1"/>
        <v>12294.795062</v>
      </c>
      <c r="O21" s="34">
        <f t="shared" si="1"/>
        <v>1178.907609</v>
      </c>
      <c r="P21" s="35">
        <f t="shared" si="1"/>
        <v>0</v>
      </c>
      <c r="Q21" s="35">
        <f t="shared" si="1"/>
        <v>1178.907609</v>
      </c>
      <c r="R21" s="35">
        <f t="shared" si="1"/>
        <v>16720.528117</v>
      </c>
      <c r="S21" s="35">
        <f t="shared" si="1"/>
        <v>0</v>
      </c>
      <c r="T21" s="36">
        <f t="shared" si="1"/>
        <v>16720.528117</v>
      </c>
      <c r="U21" s="49">
        <f>+((K21/Q21)-1)*100</f>
        <v>-9.581461018460535</v>
      </c>
      <c r="V21" s="50">
        <f>+((N21/T21)-1)*100</f>
        <v>-26.468859261091737</v>
      </c>
    </row>
    <row r="23" ht="12.75">
      <c r="A23" s="55" t="s">
        <v>21</v>
      </c>
    </row>
    <row r="24" spans="1:2" ht="12.75">
      <c r="A24" s="5" t="s">
        <v>17</v>
      </c>
      <c r="B24" s="6"/>
    </row>
    <row r="25" ht="12.75">
      <c r="A25" s="6" t="s">
        <v>18</v>
      </c>
    </row>
  </sheetData>
  <mergeCells count="5">
    <mergeCell ref="A21:H21"/>
    <mergeCell ref="I3:N3"/>
    <mergeCell ref="O3:T3"/>
    <mergeCell ref="A12:H12"/>
    <mergeCell ref="A17:H17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2010-01-18T23:19:43Z</dcterms:modified>
  <cp:category/>
  <cp:version/>
  <cp:contentType/>
  <cp:contentStatus/>
</cp:coreProperties>
</file>