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<sst xmlns="http://schemas.openxmlformats.org/spreadsheetml/2006/main" count="851" uniqueCount="244">
  <si>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</si>
  <si>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</si>
  <si>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</si>
  <si>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</si>
  <si>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</si>
  <si>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</si>
  <si>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</si>
  <si>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</si>
  <si>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</si>
  <si>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</si>
  <si>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</si>
  <si>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</si>
  <si>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</si>
  <si>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</si>
  <si>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</si>
  <si>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</si>
  <si>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</si>
  <si>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</si>
  <si>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</si>
  <si>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</si>
  <si>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</si>
  <si>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</si>
  <si>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</si>
  <si>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</si>
  <si>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</si>
  <si>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</si>
  <si>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</si>
  <si>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</si>
  <si>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</si>
  <si>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</si>
  <si>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</si>
  <si>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</si>
  <si>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</si>
  <si>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</si>
  <si>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</si>
  <si>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</si>
  <si>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</si>
  <si>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</si>
  <si>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</si>
  <si>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</si>
  <si>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</si>
  <si>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</si>
  <si>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</si>
  <si>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</si>
  <si>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PRODUCCIÓN MINERA METÁLICA DE COBRE (TMF) - 2009/2008</t>
  </si>
  <si>
    <t>REF.DE COBRE - ILO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</si>
  <si>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</si>
  <si>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</si>
  <si>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</si>
  <si>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</si>
  <si>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</si>
  <si>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</si>
  <si>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</si>
  <si>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</si>
  <si>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</si>
  <si>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</si>
  <si>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</si>
  <si>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</si>
  <si>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</si>
  <si>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</si>
  <si>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</si>
  <si>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</si>
  <si>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</si>
  <si>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</si>
  <si>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</si>
  <si>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</si>
  <si>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</si>
  <si>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</si>
  <si>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</si>
  <si>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</si>
  <si>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</si>
  <si>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</si>
  <si>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</si>
  <si>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</si>
  <si>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</si>
  <si>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</si>
  <si>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</si>
  <si>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</si>
  <si>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</si>
  <si>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</si>
  <si>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</si>
  <si>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</si>
  <si>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</si>
  <si>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</si>
  <si>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</si>
  <si>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</si>
  <si>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</si>
  <si>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</si>
  <si>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</si>
  <si>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</si>
  <si>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</si>
  <si>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</si>
  <si>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</si>
  <si>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</si>
  <si>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</si>
  <si>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</si>
  <si>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</si>
  <si>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</si>
  <si>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</si>
  <si>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</si>
  <si>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</si>
  <si>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</si>
  <si>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</si>
  <si>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</si>
  <si>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</si>
  <si>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</si>
  <si>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</si>
  <si>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</si>
  <si>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</si>
  <si>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</si>
  <si>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</si>
  <si>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</si>
  <si>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</si>
  <si>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</si>
  <si>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</si>
  <si>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</si>
  <si>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</si>
  <si>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</si>
  <si>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</si>
  <si>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</si>
  <si>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</si>
  <si>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</si>
  <si>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</si>
  <si>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</si>
  <si>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</si>
  <si>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</si>
  <si>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</si>
  <si>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</si>
  <si>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HUARON 5-A</t>
  </si>
  <si>
    <t>PRECAUCION</t>
  </si>
  <si>
    <t>RESTAURADORA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</si>
  <si>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</si>
  <si>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</si>
  <si>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</si>
  <si>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</si>
  <si>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</si>
  <si>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</si>
  <si>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</si>
  <si>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</si>
  <si>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</si>
  <si>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</si>
  <si>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</si>
  <si>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</si>
  <si>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</si>
  <si>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</si>
  <si>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</si>
  <si>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</si>
  <si>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</si>
  <si>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</si>
  <si>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</si>
  <si>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</si>
  <si>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</si>
  <si>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</si>
  <si>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</si>
  <si>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</si>
  <si>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</si>
  <si>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</si>
  <si>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</si>
  <si>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</si>
  <si>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</si>
  <si>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</si>
  <si>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</si>
  <si>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</si>
  <si>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</si>
  <si>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</si>
  <si>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</si>
  <si>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</si>
  <si>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</si>
  <si>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</si>
  <si>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</si>
  <si>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</si>
  <si>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</si>
  <si>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</si>
  <si>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</si>
  <si>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</si>
  <si>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</si>
  <si>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</si>
  <si>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</si>
  <si>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</si>
  <si>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</si>
  <si>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</si>
  <si>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</si>
  <si>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</si>
  <si>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</si>
  <si>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</si>
  <si>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</si>
  <si>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</si>
  <si>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</si>
  <si>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</si>
  <si>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</si>
  <si>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</si>
  <si>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</si>
  <si>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</si>
  <si>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</si>
  <si>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</si>
  <si>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</si>
  <si>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</si>
  <si>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</si>
  <si>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</si>
  <si>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</si>
  <si>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</si>
  <si>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</si>
  <si>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</si>
  <si>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</si>
  <si>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</si>
  <si>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</si>
  <si>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</si>
  <si>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</si>
  <si>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</si>
  <si>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</si>
  <si>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</si>
  <si>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</si>
  <si>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</si>
  <si>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</si>
  <si>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</si>
  <si>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</si>
  <si>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MINERA YANAQUIHUA S.A.C.</t>
  </si>
  <si>
    <t>ALPACAY</t>
  </si>
  <si>
    <t>SOCIEDAD MINERA DE RECURSOS LINCEARES MAGISTRAL DE HUARAZ S.A.C.</t>
  </si>
  <si>
    <t>AQUIA</t>
  </si>
  <si>
    <t>PRODUCTOR MINERO ARTESANAL</t>
  </si>
  <si>
    <t>QUISPE CONDORI OSCAR</t>
  </si>
  <si>
    <t>RAQUEL</t>
  </si>
  <si>
    <t>YAUCA DEL ROSARIO</t>
  </si>
  <si>
    <t>GRAVIMETRÍA</t>
  </si>
  <si>
    <t>MINEROS DEL NORTE DEL PERU S.A.</t>
  </si>
  <si>
    <t>VIRGEN DE LAS MERCEDES 2</t>
  </si>
  <si>
    <t>OTUZCO</t>
  </si>
  <si>
    <t>SALPO</t>
  </si>
  <si>
    <t>LIXIViACIÓN</t>
  </si>
  <si>
    <t>MINERA PAMPA DE COBRE S.A.</t>
  </si>
  <si>
    <t>GENERAL SANCHEZ CERRO</t>
  </si>
  <si>
    <t>LA CAPILLA</t>
  </si>
  <si>
    <t>PLTA. INDUSTRIAL DE OXIDOS</t>
  </si>
  <si>
    <t>AMERICAN SILVER COMPANIA MINERA S.A.C.</t>
  </si>
  <si>
    <t>HELEN II</t>
  </si>
  <si>
    <t>BELLA UNION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</si>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</sst>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44</v>
      </c>
    </row>
    <row r="2" ht="13.5" thickBot="1"/>
    <row r="3" spans="9:22" ht="13.5" thickBot="1">
      <c r="I3" s="56">
        <v>2009</v>
      </c>
      <c r="J3" s="57"/>
      <c r="K3" s="57"/>
      <c r="L3" s="57"/>
      <c r="M3" s="57"/>
      <c r="N3" s="58"/>
      <c r="O3" s="56">
        <v>2008</v>
      </c>
      <c r="P3" s="57"/>
      <c r="Q3" s="57"/>
      <c r="R3" s="57"/>
      <c r="S3" s="57"/>
      <c r="T3" s="58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46</v>
      </c>
      <c r="L4" s="31" t="s">
        <v>13</v>
      </c>
      <c r="M4" s="31" t="s">
        <v>8</v>
      </c>
      <c r="N4" s="34" t="s">
        <v>47</v>
      </c>
      <c r="O4" s="30" t="s">
        <v>14</v>
      </c>
      <c r="P4" s="31" t="s">
        <v>15</v>
      </c>
      <c r="Q4" s="31" t="s">
        <v>46</v>
      </c>
      <c r="R4" s="31" t="s">
        <v>16</v>
      </c>
      <c r="S4" s="31" t="s">
        <v>17</v>
      </c>
      <c r="T4" s="34" t="s">
        <v>48</v>
      </c>
      <c r="U4" s="35" t="s">
        <v>49</v>
      </c>
      <c r="V4" s="34" t="s">
        <v>50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51</v>
      </c>
      <c r="C6" s="44" t="s">
        <v>201</v>
      </c>
      <c r="D6" s="44" t="s">
        <v>202</v>
      </c>
      <c r="E6" s="44" t="s">
        <v>203</v>
      </c>
      <c r="F6" s="44" t="s">
        <v>66</v>
      </c>
      <c r="G6" s="44" t="s">
        <v>204</v>
      </c>
      <c r="H6" s="48" t="s">
        <v>205</v>
      </c>
      <c r="I6" s="49">
        <v>6.682236</v>
      </c>
      <c r="J6" s="45">
        <v>5.1022</v>
      </c>
      <c r="K6" s="46">
        <v>11.784436</v>
      </c>
      <c r="L6" s="45">
        <v>15.394558</v>
      </c>
      <c r="M6" s="45">
        <v>8.806298</v>
      </c>
      <c r="N6" s="50">
        <v>24.200856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36</v>
      </c>
      <c r="V6" s="43" t="s">
        <v>36</v>
      </c>
    </row>
    <row r="7" spans="1:22" ht="15">
      <c r="A7" s="47" t="s">
        <v>9</v>
      </c>
      <c r="B7" s="44" t="s">
        <v>229</v>
      </c>
      <c r="C7" s="44" t="s">
        <v>201</v>
      </c>
      <c r="D7" s="44" t="s">
        <v>234</v>
      </c>
      <c r="E7" s="44" t="s">
        <v>235</v>
      </c>
      <c r="F7" s="44" t="s">
        <v>59</v>
      </c>
      <c r="G7" s="44" t="s">
        <v>58</v>
      </c>
      <c r="H7" s="48" t="s">
        <v>236</v>
      </c>
      <c r="I7" s="49">
        <v>0</v>
      </c>
      <c r="J7" s="45">
        <v>0</v>
      </c>
      <c r="K7" s="46">
        <v>0</v>
      </c>
      <c r="L7" s="45">
        <v>0</v>
      </c>
      <c r="M7" s="45">
        <v>0</v>
      </c>
      <c r="N7" s="50">
        <v>0</v>
      </c>
      <c r="O7" s="49">
        <v>0</v>
      </c>
      <c r="P7" s="45">
        <v>0</v>
      </c>
      <c r="Q7" s="46">
        <v>0</v>
      </c>
      <c r="R7" s="45">
        <v>125.34</v>
      </c>
      <c r="S7" s="45">
        <v>0</v>
      </c>
      <c r="T7" s="50">
        <v>125.34</v>
      </c>
      <c r="U7" s="42" t="s">
        <v>36</v>
      </c>
      <c r="V7" s="43" t="s">
        <v>36</v>
      </c>
    </row>
    <row r="8" spans="1:22" ht="15">
      <c r="A8" s="47" t="s">
        <v>9</v>
      </c>
      <c r="B8" s="44" t="s">
        <v>51</v>
      </c>
      <c r="C8" s="44" t="s">
        <v>21</v>
      </c>
      <c r="D8" s="44" t="s">
        <v>52</v>
      </c>
      <c r="E8" s="44" t="s">
        <v>53</v>
      </c>
      <c r="F8" s="44" t="s">
        <v>54</v>
      </c>
      <c r="G8" s="44" t="s">
        <v>55</v>
      </c>
      <c r="H8" s="48" t="s">
        <v>56</v>
      </c>
      <c r="I8" s="49">
        <v>15.700806</v>
      </c>
      <c r="J8" s="45">
        <v>40.080431</v>
      </c>
      <c r="K8" s="46">
        <v>55.781237</v>
      </c>
      <c r="L8" s="45">
        <v>267.604619</v>
      </c>
      <c r="M8" s="45">
        <v>526.728703</v>
      </c>
      <c r="N8" s="50">
        <v>794.333322</v>
      </c>
      <c r="O8" s="49">
        <v>25.218521</v>
      </c>
      <c r="P8" s="45">
        <v>38.913157</v>
      </c>
      <c r="Q8" s="46">
        <v>64.131678</v>
      </c>
      <c r="R8" s="45">
        <v>52.851439</v>
      </c>
      <c r="S8" s="45">
        <v>395.440484</v>
      </c>
      <c r="T8" s="50">
        <v>448.291923</v>
      </c>
      <c r="U8" s="27">
        <f>+((K8/Q8)-1)*100</f>
        <v>-13.020774226428312</v>
      </c>
      <c r="V8" s="37">
        <f>+((N8/T8)-1)*100</f>
        <v>77.19108492614977</v>
      </c>
    </row>
    <row r="9" spans="1:22" ht="15">
      <c r="A9" s="47" t="s">
        <v>9</v>
      </c>
      <c r="B9" s="44" t="s">
        <v>51</v>
      </c>
      <c r="C9" s="44" t="s">
        <v>21</v>
      </c>
      <c r="D9" s="44" t="s">
        <v>57</v>
      </c>
      <c r="E9" s="44" t="s">
        <v>58</v>
      </c>
      <c r="F9" s="44" t="s">
        <v>59</v>
      </c>
      <c r="G9" s="44" t="s">
        <v>58</v>
      </c>
      <c r="H9" s="48" t="s">
        <v>58</v>
      </c>
      <c r="I9" s="49">
        <v>1.711932</v>
      </c>
      <c r="J9" s="45">
        <v>0</v>
      </c>
      <c r="K9" s="46">
        <v>1.711932</v>
      </c>
      <c r="L9" s="45">
        <v>7.658145</v>
      </c>
      <c r="M9" s="45">
        <v>0</v>
      </c>
      <c r="N9" s="50">
        <v>7.658145</v>
      </c>
      <c r="O9" s="49">
        <v>4.189021</v>
      </c>
      <c r="P9" s="45">
        <v>0</v>
      </c>
      <c r="Q9" s="46">
        <v>4.189021</v>
      </c>
      <c r="R9" s="45">
        <v>64.698727</v>
      </c>
      <c r="S9" s="45">
        <v>0</v>
      </c>
      <c r="T9" s="50">
        <v>64.698727</v>
      </c>
      <c r="U9" s="27">
        <f>+((K9/Q9)-1)*100</f>
        <v>-59.13288570288857</v>
      </c>
      <c r="V9" s="37">
        <f aca="true" t="shared" si="0" ref="V9:V72">+((N9/T9)-1)*100</f>
        <v>-88.16337607384455</v>
      </c>
    </row>
    <row r="10" spans="1:22" ht="15">
      <c r="A10" s="47" t="s">
        <v>9</v>
      </c>
      <c r="B10" s="44" t="s">
        <v>51</v>
      </c>
      <c r="C10" s="44" t="s">
        <v>21</v>
      </c>
      <c r="D10" s="44" t="s">
        <v>57</v>
      </c>
      <c r="E10" s="44" t="s">
        <v>60</v>
      </c>
      <c r="F10" s="44" t="s">
        <v>61</v>
      </c>
      <c r="G10" s="44" t="s">
        <v>62</v>
      </c>
      <c r="H10" s="48" t="s">
        <v>63</v>
      </c>
      <c r="I10" s="49">
        <v>0</v>
      </c>
      <c r="J10" s="45">
        <v>22.099656</v>
      </c>
      <c r="K10" s="46">
        <v>22.099656</v>
      </c>
      <c r="L10" s="45">
        <v>0</v>
      </c>
      <c r="M10" s="45">
        <v>166.5169</v>
      </c>
      <c r="N10" s="50">
        <v>166.5169</v>
      </c>
      <c r="O10" s="49">
        <v>0</v>
      </c>
      <c r="P10" s="45">
        <v>11.630512</v>
      </c>
      <c r="Q10" s="46">
        <v>11.630512</v>
      </c>
      <c r="R10" s="45">
        <v>0</v>
      </c>
      <c r="S10" s="45">
        <v>103.460788</v>
      </c>
      <c r="T10" s="50">
        <v>103.460788</v>
      </c>
      <c r="U10" s="27">
        <f>+((K10/Q10)-1)*100</f>
        <v>90.01447227774668</v>
      </c>
      <c r="V10" s="37">
        <f t="shared" si="0"/>
        <v>60.946870035437975</v>
      </c>
    </row>
    <row r="11" spans="1:22" ht="15">
      <c r="A11" s="47" t="s">
        <v>9</v>
      </c>
      <c r="B11" s="44" t="s">
        <v>229</v>
      </c>
      <c r="C11" s="44" t="s">
        <v>21</v>
      </c>
      <c r="D11" s="44" t="s">
        <v>57</v>
      </c>
      <c r="E11" s="44" t="s">
        <v>58</v>
      </c>
      <c r="F11" s="44" t="s">
        <v>59</v>
      </c>
      <c r="G11" s="44" t="s">
        <v>58</v>
      </c>
      <c r="H11" s="48" t="s">
        <v>58</v>
      </c>
      <c r="I11" s="49">
        <v>0</v>
      </c>
      <c r="J11" s="45">
        <v>0.598642</v>
      </c>
      <c r="K11" s="46">
        <v>0.598642</v>
      </c>
      <c r="L11" s="45">
        <v>0</v>
      </c>
      <c r="M11" s="45">
        <v>2.130346</v>
      </c>
      <c r="N11" s="50">
        <v>2.130346</v>
      </c>
      <c r="O11" s="49">
        <v>0</v>
      </c>
      <c r="P11" s="45">
        <v>0</v>
      </c>
      <c r="Q11" s="46">
        <v>0</v>
      </c>
      <c r="R11" s="45">
        <v>0</v>
      </c>
      <c r="S11" s="45">
        <v>0</v>
      </c>
      <c r="T11" s="50">
        <v>0</v>
      </c>
      <c r="U11" s="42" t="s">
        <v>36</v>
      </c>
      <c r="V11" s="43" t="s">
        <v>36</v>
      </c>
    </row>
    <row r="12" spans="1:22" ht="15">
      <c r="A12" s="47" t="s">
        <v>9</v>
      </c>
      <c r="B12" s="44" t="s">
        <v>51</v>
      </c>
      <c r="C12" s="44" t="s">
        <v>21</v>
      </c>
      <c r="D12" s="44" t="s">
        <v>64</v>
      </c>
      <c r="E12" s="44" t="s">
        <v>65</v>
      </c>
      <c r="F12" s="44" t="s">
        <v>66</v>
      </c>
      <c r="G12" s="44" t="s">
        <v>67</v>
      </c>
      <c r="H12" s="48" t="s">
        <v>68</v>
      </c>
      <c r="I12" s="49">
        <v>26615.0458</v>
      </c>
      <c r="J12" s="45">
        <v>2536.8462</v>
      </c>
      <c r="K12" s="46">
        <v>29151.892</v>
      </c>
      <c r="L12" s="45">
        <v>315254.328</v>
      </c>
      <c r="M12" s="45">
        <v>27924.7089</v>
      </c>
      <c r="N12" s="50">
        <v>343179.0369</v>
      </c>
      <c r="O12" s="49">
        <v>19410.6593</v>
      </c>
      <c r="P12" s="45">
        <v>1112.7627</v>
      </c>
      <c r="Q12" s="46">
        <v>20523.422</v>
      </c>
      <c r="R12" s="45">
        <v>240591.7595</v>
      </c>
      <c r="S12" s="45">
        <v>10133.7795</v>
      </c>
      <c r="T12" s="50">
        <v>250725.539</v>
      </c>
      <c r="U12" s="27">
        <f>+((K12/Q12)-1)*100</f>
        <v>42.04206296591282</v>
      </c>
      <c r="V12" s="37">
        <f t="shared" si="0"/>
        <v>36.874383945386604</v>
      </c>
    </row>
    <row r="13" spans="1:22" ht="15">
      <c r="A13" s="47" t="s">
        <v>9</v>
      </c>
      <c r="B13" s="44" t="s">
        <v>51</v>
      </c>
      <c r="C13" s="44" t="s">
        <v>21</v>
      </c>
      <c r="D13" s="44" t="s">
        <v>64</v>
      </c>
      <c r="E13" s="44" t="s">
        <v>69</v>
      </c>
      <c r="F13" s="44" t="s">
        <v>66</v>
      </c>
      <c r="G13" s="44" t="s">
        <v>67</v>
      </c>
      <c r="H13" s="48" t="s">
        <v>68</v>
      </c>
      <c r="I13" s="49">
        <v>0</v>
      </c>
      <c r="J13" s="45">
        <v>0</v>
      </c>
      <c r="K13" s="46">
        <v>0</v>
      </c>
      <c r="L13" s="45">
        <v>0</v>
      </c>
      <c r="M13" s="45">
        <v>0</v>
      </c>
      <c r="N13" s="50">
        <v>0</v>
      </c>
      <c r="O13" s="49">
        <v>8318.7775</v>
      </c>
      <c r="P13" s="45">
        <v>476.9115</v>
      </c>
      <c r="Q13" s="46">
        <v>8795.689</v>
      </c>
      <c r="R13" s="45">
        <v>103110.7205</v>
      </c>
      <c r="S13" s="45">
        <v>4343.0434</v>
      </c>
      <c r="T13" s="50">
        <v>107453.7639</v>
      </c>
      <c r="U13" s="42" t="s">
        <v>36</v>
      </c>
      <c r="V13" s="43" t="s">
        <v>36</v>
      </c>
    </row>
    <row r="14" spans="1:22" ht="15">
      <c r="A14" s="47" t="s">
        <v>9</v>
      </c>
      <c r="B14" s="44" t="s">
        <v>51</v>
      </c>
      <c r="C14" s="44" t="s">
        <v>21</v>
      </c>
      <c r="D14" s="44" t="s">
        <v>70</v>
      </c>
      <c r="E14" s="44" t="s">
        <v>237</v>
      </c>
      <c r="F14" s="44" t="s">
        <v>23</v>
      </c>
      <c r="G14" s="44" t="s">
        <v>22</v>
      </c>
      <c r="H14" s="48" t="s">
        <v>22</v>
      </c>
      <c r="I14" s="49">
        <v>62.260272</v>
      </c>
      <c r="J14" s="45">
        <v>22.423702</v>
      </c>
      <c r="K14" s="46">
        <v>84.683974</v>
      </c>
      <c r="L14" s="45">
        <v>595.288653</v>
      </c>
      <c r="M14" s="45">
        <v>372.765563</v>
      </c>
      <c r="N14" s="50">
        <v>968.054216</v>
      </c>
      <c r="O14" s="49">
        <v>89.501716</v>
      </c>
      <c r="P14" s="45">
        <v>59.580383</v>
      </c>
      <c r="Q14" s="46">
        <v>149.082099</v>
      </c>
      <c r="R14" s="45">
        <v>1204.127985</v>
      </c>
      <c r="S14" s="45">
        <v>429.89321</v>
      </c>
      <c r="T14" s="50">
        <v>1634.021195</v>
      </c>
      <c r="U14" s="27">
        <f>+((K14/Q14)-1)*100</f>
        <v>-43.19641689509617</v>
      </c>
      <c r="V14" s="37">
        <f t="shared" si="0"/>
        <v>-40.75632440006386</v>
      </c>
    </row>
    <row r="15" spans="1:22" ht="15">
      <c r="A15" s="47" t="s">
        <v>9</v>
      </c>
      <c r="B15" s="44" t="s">
        <v>51</v>
      </c>
      <c r="C15" s="44" t="s">
        <v>21</v>
      </c>
      <c r="D15" s="44" t="s">
        <v>70</v>
      </c>
      <c r="E15" s="44" t="s">
        <v>71</v>
      </c>
      <c r="F15" s="44" t="s">
        <v>23</v>
      </c>
      <c r="G15" s="44" t="s">
        <v>22</v>
      </c>
      <c r="H15" s="48" t="s">
        <v>22</v>
      </c>
      <c r="I15" s="49">
        <v>13.898</v>
      </c>
      <c r="J15" s="45">
        <v>9.096942</v>
      </c>
      <c r="K15" s="46">
        <v>22.994942</v>
      </c>
      <c r="L15" s="45">
        <v>352.233679</v>
      </c>
      <c r="M15" s="45">
        <v>103.165279</v>
      </c>
      <c r="N15" s="50">
        <v>455.398958</v>
      </c>
      <c r="O15" s="49">
        <v>62.559511</v>
      </c>
      <c r="P15" s="45">
        <v>5.328233</v>
      </c>
      <c r="Q15" s="46">
        <v>67.887744</v>
      </c>
      <c r="R15" s="45">
        <v>460.584113</v>
      </c>
      <c r="S15" s="45">
        <v>94.864971</v>
      </c>
      <c r="T15" s="50">
        <v>555.449084</v>
      </c>
      <c r="U15" s="27">
        <f>+((K15/Q15)-1)*100</f>
        <v>-66.12799211592596</v>
      </c>
      <c r="V15" s="37">
        <f t="shared" si="0"/>
        <v>-18.012474749170703</v>
      </c>
    </row>
    <row r="16" spans="1:22" ht="15">
      <c r="A16" s="47" t="s">
        <v>9</v>
      </c>
      <c r="B16" s="44" t="s">
        <v>51</v>
      </c>
      <c r="C16" s="44" t="s">
        <v>21</v>
      </c>
      <c r="D16" s="44" t="s">
        <v>70</v>
      </c>
      <c r="E16" s="44" t="s">
        <v>72</v>
      </c>
      <c r="F16" s="44" t="s">
        <v>23</v>
      </c>
      <c r="G16" s="44" t="s">
        <v>22</v>
      </c>
      <c r="H16" s="48" t="s">
        <v>72</v>
      </c>
      <c r="I16" s="49">
        <v>89.077629</v>
      </c>
      <c r="J16" s="45">
        <v>16.627132</v>
      </c>
      <c r="K16" s="46">
        <v>105.704761</v>
      </c>
      <c r="L16" s="45">
        <v>1255.204665</v>
      </c>
      <c r="M16" s="45">
        <v>248.032739</v>
      </c>
      <c r="N16" s="50">
        <v>1503.237404</v>
      </c>
      <c r="O16" s="49">
        <v>77.563185</v>
      </c>
      <c r="P16" s="45">
        <v>20.603691</v>
      </c>
      <c r="Q16" s="46">
        <v>98.166876</v>
      </c>
      <c r="R16" s="45">
        <v>573.425995</v>
      </c>
      <c r="S16" s="45">
        <v>165.98613</v>
      </c>
      <c r="T16" s="50">
        <v>739.412125</v>
      </c>
      <c r="U16" s="27">
        <f>+((K16/Q16)-1)*100</f>
        <v>7.678644067271745</v>
      </c>
      <c r="V16" s="43" t="s">
        <v>36</v>
      </c>
    </row>
    <row r="17" spans="1:22" ht="15">
      <c r="A17" s="47" t="s">
        <v>9</v>
      </c>
      <c r="B17" s="44" t="s">
        <v>51</v>
      </c>
      <c r="C17" s="44" t="s">
        <v>21</v>
      </c>
      <c r="D17" s="44" t="s">
        <v>73</v>
      </c>
      <c r="E17" s="44" t="s">
        <v>74</v>
      </c>
      <c r="F17" s="44" t="s">
        <v>75</v>
      </c>
      <c r="G17" s="44" t="s">
        <v>75</v>
      </c>
      <c r="H17" s="48" t="s">
        <v>76</v>
      </c>
      <c r="I17" s="49">
        <v>125.922</v>
      </c>
      <c r="J17" s="45">
        <v>112.391071</v>
      </c>
      <c r="K17" s="46">
        <v>238.313071</v>
      </c>
      <c r="L17" s="45">
        <v>1621.846332</v>
      </c>
      <c r="M17" s="45">
        <v>1244.490804</v>
      </c>
      <c r="N17" s="50">
        <v>2866.337136</v>
      </c>
      <c r="O17" s="49">
        <v>151.74075</v>
      </c>
      <c r="P17" s="45">
        <v>105.306403</v>
      </c>
      <c r="Q17" s="46">
        <v>257.047153</v>
      </c>
      <c r="R17" s="45">
        <v>1394.25614</v>
      </c>
      <c r="S17" s="45">
        <v>1442.018399</v>
      </c>
      <c r="T17" s="50">
        <v>2836.274539</v>
      </c>
      <c r="U17" s="27">
        <f>+((K17/Q17)-1)*100</f>
        <v>-7.288188871712564</v>
      </c>
      <c r="V17" s="37">
        <f t="shared" si="0"/>
        <v>1.0599325483702904</v>
      </c>
    </row>
    <row r="18" spans="1:22" ht="15">
      <c r="A18" s="47" t="s">
        <v>9</v>
      </c>
      <c r="B18" s="44" t="s">
        <v>51</v>
      </c>
      <c r="C18" s="44" t="s">
        <v>21</v>
      </c>
      <c r="D18" s="44" t="s">
        <v>77</v>
      </c>
      <c r="E18" s="44" t="s">
        <v>78</v>
      </c>
      <c r="F18" s="44" t="s">
        <v>23</v>
      </c>
      <c r="G18" s="44" t="s">
        <v>22</v>
      </c>
      <c r="H18" s="48" t="s">
        <v>22</v>
      </c>
      <c r="I18" s="49">
        <v>236.26858</v>
      </c>
      <c r="J18" s="45">
        <v>0</v>
      </c>
      <c r="K18" s="46">
        <v>236.26858</v>
      </c>
      <c r="L18" s="45">
        <v>2940.516271</v>
      </c>
      <c r="M18" s="45">
        <v>0</v>
      </c>
      <c r="N18" s="50">
        <v>2940.516271</v>
      </c>
      <c r="O18" s="49">
        <v>277.8272</v>
      </c>
      <c r="P18" s="45">
        <v>0</v>
      </c>
      <c r="Q18" s="46">
        <v>277.8272</v>
      </c>
      <c r="R18" s="45">
        <v>2606.089942</v>
      </c>
      <c r="S18" s="45">
        <v>86.821678</v>
      </c>
      <c r="T18" s="50">
        <v>2692.91162</v>
      </c>
      <c r="U18" s="27">
        <f>+((K18/Q18)-1)*100</f>
        <v>-14.958441794036014</v>
      </c>
      <c r="V18" s="37">
        <f t="shared" si="0"/>
        <v>9.194681665787453</v>
      </c>
    </row>
    <row r="19" spans="1:22" ht="15">
      <c r="A19" s="47" t="s">
        <v>9</v>
      </c>
      <c r="B19" s="44" t="s">
        <v>51</v>
      </c>
      <c r="C19" s="44" t="s">
        <v>21</v>
      </c>
      <c r="D19" s="44" t="s">
        <v>79</v>
      </c>
      <c r="E19" s="44" t="s">
        <v>80</v>
      </c>
      <c r="F19" s="44" t="s">
        <v>66</v>
      </c>
      <c r="G19" s="44" t="s">
        <v>81</v>
      </c>
      <c r="H19" s="48" t="s">
        <v>82</v>
      </c>
      <c r="I19" s="49">
        <v>11.41694</v>
      </c>
      <c r="J19" s="45">
        <v>3.058048</v>
      </c>
      <c r="K19" s="46">
        <v>14.474988</v>
      </c>
      <c r="L19" s="45">
        <v>182.457738</v>
      </c>
      <c r="M19" s="45">
        <v>66.207932</v>
      </c>
      <c r="N19" s="50">
        <v>248.66567</v>
      </c>
      <c r="O19" s="49">
        <v>10.838776</v>
      </c>
      <c r="P19" s="45">
        <v>4.635918</v>
      </c>
      <c r="Q19" s="46">
        <v>15.474694</v>
      </c>
      <c r="R19" s="45">
        <v>162.086731</v>
      </c>
      <c r="S19" s="45">
        <v>53.031987</v>
      </c>
      <c r="T19" s="50">
        <v>215.118718</v>
      </c>
      <c r="U19" s="27">
        <f>+((K19/Q19)-1)*100</f>
        <v>-6.46026344688948</v>
      </c>
      <c r="V19" s="37">
        <f t="shared" si="0"/>
        <v>15.59462250049297</v>
      </c>
    </row>
    <row r="20" spans="1:22" ht="15">
      <c r="A20" s="47" t="s">
        <v>9</v>
      </c>
      <c r="B20" s="44" t="s">
        <v>51</v>
      </c>
      <c r="C20" s="44" t="s">
        <v>21</v>
      </c>
      <c r="D20" s="44" t="s">
        <v>79</v>
      </c>
      <c r="E20" s="44" t="s">
        <v>83</v>
      </c>
      <c r="F20" s="44" t="s">
        <v>61</v>
      </c>
      <c r="G20" s="44" t="s">
        <v>61</v>
      </c>
      <c r="H20" s="48" t="s">
        <v>84</v>
      </c>
      <c r="I20" s="49">
        <v>61.11396</v>
      </c>
      <c r="J20" s="45">
        <v>29.32664</v>
      </c>
      <c r="K20" s="46">
        <v>90.4406</v>
      </c>
      <c r="L20" s="45">
        <v>672.97242</v>
      </c>
      <c r="M20" s="45">
        <v>329.45156</v>
      </c>
      <c r="N20" s="50">
        <v>1002.42398</v>
      </c>
      <c r="O20" s="49">
        <v>49.6704</v>
      </c>
      <c r="P20" s="45">
        <v>17.84025</v>
      </c>
      <c r="Q20" s="46">
        <v>67.51065</v>
      </c>
      <c r="R20" s="45">
        <v>555.18365</v>
      </c>
      <c r="S20" s="45">
        <v>203.62079</v>
      </c>
      <c r="T20" s="50">
        <v>758.80444</v>
      </c>
      <c r="U20" s="27">
        <f>+((K20/Q20)-1)*100</f>
        <v>33.9649373839535</v>
      </c>
      <c r="V20" s="37">
        <f t="shared" si="0"/>
        <v>32.10570829026778</v>
      </c>
    </row>
    <row r="21" spans="1:22" ht="15">
      <c r="A21" s="47" t="s">
        <v>9</v>
      </c>
      <c r="B21" s="44" t="s">
        <v>51</v>
      </c>
      <c r="C21" s="44" t="s">
        <v>21</v>
      </c>
      <c r="D21" s="44" t="s">
        <v>85</v>
      </c>
      <c r="E21" s="44" t="s">
        <v>86</v>
      </c>
      <c r="F21" s="44" t="s">
        <v>24</v>
      </c>
      <c r="G21" s="44" t="s">
        <v>87</v>
      </c>
      <c r="H21" s="48" t="s">
        <v>88</v>
      </c>
      <c r="I21" s="49">
        <v>1138.6016</v>
      </c>
      <c r="J21" s="45">
        <v>0</v>
      </c>
      <c r="K21" s="46">
        <v>1138.6016</v>
      </c>
      <c r="L21" s="45">
        <v>16817.83566</v>
      </c>
      <c r="M21" s="45">
        <v>0</v>
      </c>
      <c r="N21" s="50">
        <v>16817.83566</v>
      </c>
      <c r="O21" s="49">
        <v>1636.89712</v>
      </c>
      <c r="P21" s="45">
        <v>0</v>
      </c>
      <c r="Q21" s="46">
        <v>1636.89712</v>
      </c>
      <c r="R21" s="45">
        <v>20663.108917</v>
      </c>
      <c r="S21" s="45">
        <v>0</v>
      </c>
      <c r="T21" s="50">
        <v>20663.108917</v>
      </c>
      <c r="U21" s="27">
        <f>+((K21/Q21)-1)*100</f>
        <v>-30.441468428999386</v>
      </c>
      <c r="V21" s="37">
        <f t="shared" si="0"/>
        <v>-18.609364507760052</v>
      </c>
    </row>
    <row r="22" spans="1:22" ht="15">
      <c r="A22" s="47" t="s">
        <v>9</v>
      </c>
      <c r="B22" s="44" t="s">
        <v>51</v>
      </c>
      <c r="C22" s="44" t="s">
        <v>21</v>
      </c>
      <c r="D22" s="44" t="s">
        <v>85</v>
      </c>
      <c r="E22" s="44" t="s">
        <v>89</v>
      </c>
      <c r="F22" s="44" t="s">
        <v>24</v>
      </c>
      <c r="G22" s="44" t="s">
        <v>87</v>
      </c>
      <c r="H22" s="48" t="s">
        <v>88</v>
      </c>
      <c r="I22" s="49">
        <v>791.3232</v>
      </c>
      <c r="J22" s="45">
        <v>0</v>
      </c>
      <c r="K22" s="46">
        <v>791.3232</v>
      </c>
      <c r="L22" s="45">
        <v>7223.96395</v>
      </c>
      <c r="M22" s="45">
        <v>0</v>
      </c>
      <c r="N22" s="50">
        <v>7223.96395</v>
      </c>
      <c r="O22" s="49">
        <v>545.71041</v>
      </c>
      <c r="P22" s="45">
        <v>0</v>
      </c>
      <c r="Q22" s="46">
        <v>545.71041</v>
      </c>
      <c r="R22" s="45">
        <v>4024.058763</v>
      </c>
      <c r="S22" s="45">
        <v>0</v>
      </c>
      <c r="T22" s="50">
        <v>4024.058763</v>
      </c>
      <c r="U22" s="27">
        <f>+((K22/Q22)-1)*100</f>
        <v>45.0078989697118</v>
      </c>
      <c r="V22" s="37">
        <f t="shared" si="0"/>
        <v>79.51934540375399</v>
      </c>
    </row>
    <row r="23" spans="1:22" ht="15">
      <c r="A23" s="47" t="s">
        <v>9</v>
      </c>
      <c r="B23" s="44" t="s">
        <v>51</v>
      </c>
      <c r="C23" s="44" t="s">
        <v>21</v>
      </c>
      <c r="D23" s="44" t="s">
        <v>90</v>
      </c>
      <c r="E23" s="44" t="s">
        <v>238</v>
      </c>
      <c r="F23" s="44" t="s">
        <v>91</v>
      </c>
      <c r="G23" s="44" t="s">
        <v>92</v>
      </c>
      <c r="H23" s="48" t="s">
        <v>93</v>
      </c>
      <c r="I23" s="49">
        <v>1191.764904</v>
      </c>
      <c r="J23" s="45">
        <v>147.36393</v>
      </c>
      <c r="K23" s="46">
        <v>1339.128834</v>
      </c>
      <c r="L23" s="45">
        <v>13793.33397</v>
      </c>
      <c r="M23" s="45">
        <v>1870.836324</v>
      </c>
      <c r="N23" s="50">
        <v>15664.170294</v>
      </c>
      <c r="O23" s="49">
        <v>805.08628</v>
      </c>
      <c r="P23" s="45">
        <v>167.7058</v>
      </c>
      <c r="Q23" s="46">
        <v>972.79208</v>
      </c>
      <c r="R23" s="45">
        <v>7906.325675</v>
      </c>
      <c r="S23" s="45">
        <v>1824.714801</v>
      </c>
      <c r="T23" s="50">
        <v>9731.040476</v>
      </c>
      <c r="U23" s="27">
        <f>+((K23/Q23)-1)*100</f>
        <v>37.658278837960935</v>
      </c>
      <c r="V23" s="37">
        <f t="shared" si="0"/>
        <v>60.97117602822721</v>
      </c>
    </row>
    <row r="24" spans="1:22" ht="15">
      <c r="A24" s="47" t="s">
        <v>9</v>
      </c>
      <c r="B24" s="44" t="s">
        <v>51</v>
      </c>
      <c r="C24" s="44" t="s">
        <v>21</v>
      </c>
      <c r="D24" s="44" t="s">
        <v>90</v>
      </c>
      <c r="E24" s="44" t="s">
        <v>94</v>
      </c>
      <c r="F24" s="44" t="s">
        <v>75</v>
      </c>
      <c r="G24" s="44" t="s">
        <v>75</v>
      </c>
      <c r="H24" s="48" t="s">
        <v>95</v>
      </c>
      <c r="I24" s="49">
        <v>241.542</v>
      </c>
      <c r="J24" s="45">
        <v>88.0395</v>
      </c>
      <c r="K24" s="46">
        <v>329.5815</v>
      </c>
      <c r="L24" s="45">
        <v>2066.671658</v>
      </c>
      <c r="M24" s="45">
        <v>1182.584937</v>
      </c>
      <c r="N24" s="50">
        <v>3249.256595</v>
      </c>
      <c r="O24" s="49">
        <v>124.01187</v>
      </c>
      <c r="P24" s="45">
        <v>101.71502</v>
      </c>
      <c r="Q24" s="46">
        <v>225.72689</v>
      </c>
      <c r="R24" s="45">
        <v>1081.526338</v>
      </c>
      <c r="S24" s="45">
        <v>999.668692</v>
      </c>
      <c r="T24" s="50">
        <v>2081.195029</v>
      </c>
      <c r="U24" s="27">
        <f>+((K24/Q24)-1)*100</f>
        <v>46.00896685370539</v>
      </c>
      <c r="V24" s="37">
        <f t="shared" si="0"/>
        <v>56.124560635782686</v>
      </c>
    </row>
    <row r="25" spans="1:22" ht="15">
      <c r="A25" s="47" t="s">
        <v>9</v>
      </c>
      <c r="B25" s="44" t="s">
        <v>51</v>
      </c>
      <c r="C25" s="44" t="s">
        <v>21</v>
      </c>
      <c r="D25" s="44" t="s">
        <v>96</v>
      </c>
      <c r="E25" s="44" t="s">
        <v>239</v>
      </c>
      <c r="F25" s="44" t="s">
        <v>97</v>
      </c>
      <c r="G25" s="44" t="s">
        <v>98</v>
      </c>
      <c r="H25" s="48" t="s">
        <v>99</v>
      </c>
      <c r="I25" s="49">
        <v>130.23378</v>
      </c>
      <c r="J25" s="45">
        <v>74.00665</v>
      </c>
      <c r="K25" s="46">
        <v>204.24043</v>
      </c>
      <c r="L25" s="45">
        <v>2109.73748</v>
      </c>
      <c r="M25" s="45">
        <v>807.48515</v>
      </c>
      <c r="N25" s="50">
        <v>2917.22263</v>
      </c>
      <c r="O25" s="49">
        <v>158.70695</v>
      </c>
      <c r="P25" s="45">
        <v>94.1169</v>
      </c>
      <c r="Q25" s="46">
        <v>252.82385</v>
      </c>
      <c r="R25" s="45">
        <v>1962.501916</v>
      </c>
      <c r="S25" s="45">
        <v>939.301615</v>
      </c>
      <c r="T25" s="50">
        <v>2901.803531</v>
      </c>
      <c r="U25" s="27">
        <f>+((K25/Q25)-1)*100</f>
        <v>-19.216312068659658</v>
      </c>
      <c r="V25" s="37">
        <f t="shared" si="0"/>
        <v>0.5313626107101177</v>
      </c>
    </row>
    <row r="26" spans="1:22" ht="15">
      <c r="A26" s="47" t="s">
        <v>9</v>
      </c>
      <c r="B26" s="44" t="s">
        <v>51</v>
      </c>
      <c r="C26" s="44" t="s">
        <v>21</v>
      </c>
      <c r="D26" s="44" t="s">
        <v>100</v>
      </c>
      <c r="E26" s="44" t="s">
        <v>101</v>
      </c>
      <c r="F26" s="44" t="s">
        <v>24</v>
      </c>
      <c r="G26" s="44" t="s">
        <v>102</v>
      </c>
      <c r="H26" s="48" t="s">
        <v>103</v>
      </c>
      <c r="I26" s="49">
        <v>0</v>
      </c>
      <c r="J26" s="45">
        <v>0</v>
      </c>
      <c r="K26" s="46">
        <v>0</v>
      </c>
      <c r="L26" s="45">
        <v>0</v>
      </c>
      <c r="M26" s="45">
        <v>0</v>
      </c>
      <c r="N26" s="50">
        <v>0</v>
      </c>
      <c r="O26" s="49">
        <v>0</v>
      </c>
      <c r="P26" s="45">
        <v>0</v>
      </c>
      <c r="Q26" s="46">
        <v>0</v>
      </c>
      <c r="R26" s="45">
        <v>0</v>
      </c>
      <c r="S26" s="45">
        <v>94.054502</v>
      </c>
      <c r="T26" s="50">
        <v>94.054502</v>
      </c>
      <c r="U26" s="42" t="s">
        <v>36</v>
      </c>
      <c r="V26" s="43" t="s">
        <v>36</v>
      </c>
    </row>
    <row r="27" spans="1:22" ht="15">
      <c r="A27" s="47" t="s">
        <v>9</v>
      </c>
      <c r="B27" s="44" t="s">
        <v>51</v>
      </c>
      <c r="C27" s="44" t="s">
        <v>21</v>
      </c>
      <c r="D27" s="44" t="s">
        <v>104</v>
      </c>
      <c r="E27" s="44" t="s">
        <v>105</v>
      </c>
      <c r="F27" s="44" t="s">
        <v>106</v>
      </c>
      <c r="G27" s="44" t="s">
        <v>107</v>
      </c>
      <c r="H27" s="48" t="s">
        <v>107</v>
      </c>
      <c r="I27" s="49">
        <v>0</v>
      </c>
      <c r="J27" s="45">
        <v>0</v>
      </c>
      <c r="K27" s="46">
        <v>0</v>
      </c>
      <c r="L27" s="45">
        <v>0</v>
      </c>
      <c r="M27" s="45">
        <v>0</v>
      </c>
      <c r="N27" s="50">
        <v>0</v>
      </c>
      <c r="O27" s="49">
        <v>0</v>
      </c>
      <c r="P27" s="45">
        <v>0</v>
      </c>
      <c r="Q27" s="46">
        <v>0</v>
      </c>
      <c r="R27" s="45">
        <v>32.895087</v>
      </c>
      <c r="S27" s="45">
        <v>0</v>
      </c>
      <c r="T27" s="50">
        <v>32.895087</v>
      </c>
      <c r="U27" s="42" t="s">
        <v>36</v>
      </c>
      <c r="V27" s="43" t="s">
        <v>36</v>
      </c>
    </row>
    <row r="28" spans="1:22" ht="15">
      <c r="A28" s="47" t="s">
        <v>9</v>
      </c>
      <c r="B28" s="44" t="s">
        <v>51</v>
      </c>
      <c r="C28" s="44" t="s">
        <v>21</v>
      </c>
      <c r="D28" s="44" t="s">
        <v>108</v>
      </c>
      <c r="E28" s="44" t="s">
        <v>109</v>
      </c>
      <c r="F28" s="44" t="s">
        <v>24</v>
      </c>
      <c r="G28" s="44" t="s">
        <v>110</v>
      </c>
      <c r="H28" s="48" t="s">
        <v>111</v>
      </c>
      <c r="I28" s="49">
        <v>81.24182</v>
      </c>
      <c r="J28" s="45">
        <v>23.84778</v>
      </c>
      <c r="K28" s="46">
        <v>105.0896</v>
      </c>
      <c r="L28" s="45">
        <v>766.360493</v>
      </c>
      <c r="M28" s="45">
        <v>275.276936</v>
      </c>
      <c r="N28" s="50">
        <v>1041.637429</v>
      </c>
      <c r="O28" s="49">
        <v>10.536426</v>
      </c>
      <c r="P28" s="45">
        <v>11.998092</v>
      </c>
      <c r="Q28" s="46">
        <v>22.534518</v>
      </c>
      <c r="R28" s="45">
        <v>810.564706</v>
      </c>
      <c r="S28" s="45">
        <v>303.038581</v>
      </c>
      <c r="T28" s="50">
        <v>1113.603287</v>
      </c>
      <c r="U28" s="42" t="s">
        <v>36</v>
      </c>
      <c r="V28" s="37">
        <f t="shared" si="0"/>
        <v>-6.462432253937822</v>
      </c>
    </row>
    <row r="29" spans="1:22" ht="15">
      <c r="A29" s="47" t="s">
        <v>9</v>
      </c>
      <c r="B29" s="44" t="s">
        <v>51</v>
      </c>
      <c r="C29" s="44" t="s">
        <v>21</v>
      </c>
      <c r="D29" s="44" t="s">
        <v>112</v>
      </c>
      <c r="E29" s="44" t="s">
        <v>113</v>
      </c>
      <c r="F29" s="44" t="s">
        <v>66</v>
      </c>
      <c r="G29" s="44" t="s">
        <v>114</v>
      </c>
      <c r="H29" s="48" t="s">
        <v>115</v>
      </c>
      <c r="I29" s="49">
        <v>0</v>
      </c>
      <c r="J29" s="45">
        <v>25.3476</v>
      </c>
      <c r="K29" s="46">
        <v>25.3476</v>
      </c>
      <c r="L29" s="45">
        <v>0</v>
      </c>
      <c r="M29" s="45">
        <v>77.4961</v>
      </c>
      <c r="N29" s="50">
        <v>77.4961</v>
      </c>
      <c r="O29" s="49">
        <v>0</v>
      </c>
      <c r="P29" s="45">
        <v>5.0785</v>
      </c>
      <c r="Q29" s="46">
        <v>5.0785</v>
      </c>
      <c r="R29" s="45">
        <v>0</v>
      </c>
      <c r="S29" s="45">
        <v>222.3248</v>
      </c>
      <c r="T29" s="50">
        <v>222.3248</v>
      </c>
      <c r="U29" s="42" t="s">
        <v>36</v>
      </c>
      <c r="V29" s="37">
        <f t="shared" si="0"/>
        <v>-65.14284506271906</v>
      </c>
    </row>
    <row r="30" spans="1:22" ht="15">
      <c r="A30" s="47" t="s">
        <v>9</v>
      </c>
      <c r="B30" s="44" t="s">
        <v>51</v>
      </c>
      <c r="C30" s="44" t="s">
        <v>21</v>
      </c>
      <c r="D30" s="44" t="s">
        <v>112</v>
      </c>
      <c r="E30" s="44" t="s">
        <v>116</v>
      </c>
      <c r="F30" s="44" t="s">
        <v>66</v>
      </c>
      <c r="G30" s="44" t="s">
        <v>114</v>
      </c>
      <c r="H30" s="48" t="s">
        <v>117</v>
      </c>
      <c r="I30" s="49">
        <v>5.5692</v>
      </c>
      <c r="J30" s="45">
        <v>9.6228</v>
      </c>
      <c r="K30" s="46">
        <v>15.192</v>
      </c>
      <c r="L30" s="45">
        <v>177.2442</v>
      </c>
      <c r="M30" s="45">
        <v>245.3346</v>
      </c>
      <c r="N30" s="50">
        <v>422.5788</v>
      </c>
      <c r="O30" s="49">
        <v>2.11696</v>
      </c>
      <c r="P30" s="45">
        <v>40.4308</v>
      </c>
      <c r="Q30" s="46">
        <v>42.54776</v>
      </c>
      <c r="R30" s="45">
        <v>73.91836</v>
      </c>
      <c r="S30" s="45">
        <v>236.6267</v>
      </c>
      <c r="T30" s="50">
        <v>310.54506</v>
      </c>
      <c r="U30" s="27">
        <f>+((K30/Q30)-1)*100</f>
        <v>-64.29424251711488</v>
      </c>
      <c r="V30" s="37">
        <f t="shared" si="0"/>
        <v>36.07648435946784</v>
      </c>
    </row>
    <row r="31" spans="1:22" ht="15">
      <c r="A31" s="47" t="s">
        <v>9</v>
      </c>
      <c r="B31" s="44" t="s">
        <v>51</v>
      </c>
      <c r="C31" s="44" t="s">
        <v>21</v>
      </c>
      <c r="D31" s="44" t="s">
        <v>112</v>
      </c>
      <c r="E31" s="44" t="s">
        <v>118</v>
      </c>
      <c r="F31" s="44" t="s">
        <v>66</v>
      </c>
      <c r="G31" s="44" t="s">
        <v>114</v>
      </c>
      <c r="H31" s="48" t="s">
        <v>117</v>
      </c>
      <c r="I31" s="49">
        <v>77.7699</v>
      </c>
      <c r="J31" s="45">
        <v>134.5437</v>
      </c>
      <c r="K31" s="46">
        <v>212.3136</v>
      </c>
      <c r="L31" s="45">
        <v>671.4878</v>
      </c>
      <c r="M31" s="45">
        <v>1293.0072</v>
      </c>
      <c r="N31" s="50">
        <v>1964.495</v>
      </c>
      <c r="O31" s="49">
        <v>55.1248</v>
      </c>
      <c r="P31" s="45">
        <v>82.0694</v>
      </c>
      <c r="Q31" s="46">
        <v>137.1942</v>
      </c>
      <c r="R31" s="45">
        <v>82.4272</v>
      </c>
      <c r="S31" s="45">
        <v>596.1697</v>
      </c>
      <c r="T31" s="50">
        <v>678.5969</v>
      </c>
      <c r="U31" s="27">
        <f>+((K31/Q31)-1)*100</f>
        <v>54.75406394730973</v>
      </c>
      <c r="V31" s="43" t="s">
        <v>36</v>
      </c>
    </row>
    <row r="32" spans="1:22" ht="15">
      <c r="A32" s="47" t="s">
        <v>9</v>
      </c>
      <c r="B32" s="44" t="s">
        <v>51</v>
      </c>
      <c r="C32" s="44" t="s">
        <v>21</v>
      </c>
      <c r="D32" s="44" t="s">
        <v>25</v>
      </c>
      <c r="E32" s="44" t="s">
        <v>240</v>
      </c>
      <c r="F32" s="44" t="s">
        <v>61</v>
      </c>
      <c r="G32" s="44" t="s">
        <v>119</v>
      </c>
      <c r="H32" s="48" t="s">
        <v>120</v>
      </c>
      <c r="I32" s="49">
        <v>1428.93135</v>
      </c>
      <c r="J32" s="45">
        <v>0</v>
      </c>
      <c r="K32" s="46">
        <v>1428.93135</v>
      </c>
      <c r="L32" s="45">
        <v>18519.193961</v>
      </c>
      <c r="M32" s="45">
        <v>0</v>
      </c>
      <c r="N32" s="50">
        <v>18519.193961</v>
      </c>
      <c r="O32" s="49">
        <v>1527.397928</v>
      </c>
      <c r="P32" s="45">
        <v>0</v>
      </c>
      <c r="Q32" s="46">
        <v>1527.397928</v>
      </c>
      <c r="R32" s="45">
        <v>20684.880466</v>
      </c>
      <c r="S32" s="45">
        <v>0</v>
      </c>
      <c r="T32" s="50">
        <v>20684.880466</v>
      </c>
      <c r="U32" s="27">
        <f>+((K32/Q32)-1)*100</f>
        <v>-6.446687938678419</v>
      </c>
      <c r="V32" s="37">
        <f t="shared" si="0"/>
        <v>-10.469900991498427</v>
      </c>
    </row>
    <row r="33" spans="1:22" ht="15">
      <c r="A33" s="47" t="s">
        <v>9</v>
      </c>
      <c r="B33" s="44" t="s">
        <v>51</v>
      </c>
      <c r="C33" s="44" t="s">
        <v>21</v>
      </c>
      <c r="D33" s="44" t="s">
        <v>121</v>
      </c>
      <c r="E33" s="44" t="s">
        <v>122</v>
      </c>
      <c r="F33" s="44" t="s">
        <v>75</v>
      </c>
      <c r="G33" s="44" t="s">
        <v>75</v>
      </c>
      <c r="H33" s="48" t="s">
        <v>123</v>
      </c>
      <c r="I33" s="49">
        <v>5.9705</v>
      </c>
      <c r="J33" s="45">
        <v>6.122811</v>
      </c>
      <c r="K33" s="46">
        <v>12.093311</v>
      </c>
      <c r="L33" s="45">
        <v>80.742024</v>
      </c>
      <c r="M33" s="45">
        <v>83.155193</v>
      </c>
      <c r="N33" s="50">
        <v>163.897217</v>
      </c>
      <c r="O33" s="49">
        <v>0</v>
      </c>
      <c r="P33" s="45">
        <v>0</v>
      </c>
      <c r="Q33" s="46">
        <v>0</v>
      </c>
      <c r="R33" s="45">
        <v>0</v>
      </c>
      <c r="S33" s="45">
        <v>0</v>
      </c>
      <c r="T33" s="50">
        <v>0</v>
      </c>
      <c r="U33" s="42" t="s">
        <v>36</v>
      </c>
      <c r="V33" s="43" t="s">
        <v>36</v>
      </c>
    </row>
    <row r="34" spans="1:22" ht="15">
      <c r="A34" s="47" t="s">
        <v>9</v>
      </c>
      <c r="B34" s="44" t="s">
        <v>51</v>
      </c>
      <c r="C34" s="44" t="s">
        <v>21</v>
      </c>
      <c r="D34" s="44" t="s">
        <v>121</v>
      </c>
      <c r="E34" s="44" t="s">
        <v>124</v>
      </c>
      <c r="F34" s="44" t="s">
        <v>75</v>
      </c>
      <c r="G34" s="44" t="s">
        <v>75</v>
      </c>
      <c r="H34" s="48" t="s">
        <v>123</v>
      </c>
      <c r="I34" s="49">
        <v>70.764397</v>
      </c>
      <c r="J34" s="45">
        <v>61.752436</v>
      </c>
      <c r="K34" s="46">
        <v>132.516834</v>
      </c>
      <c r="L34" s="45">
        <v>708.486573</v>
      </c>
      <c r="M34" s="45">
        <v>817.138739</v>
      </c>
      <c r="N34" s="50">
        <v>1525.625312</v>
      </c>
      <c r="O34" s="49">
        <v>99.882458</v>
      </c>
      <c r="P34" s="45">
        <v>110.058131</v>
      </c>
      <c r="Q34" s="46">
        <v>209.940589</v>
      </c>
      <c r="R34" s="45">
        <v>940.023877</v>
      </c>
      <c r="S34" s="45">
        <v>1364.164773</v>
      </c>
      <c r="T34" s="50">
        <v>2304.18865</v>
      </c>
      <c r="U34" s="27">
        <f>+((K34/Q34)-1)*100</f>
        <v>-36.87888815059007</v>
      </c>
      <c r="V34" s="37">
        <f t="shared" si="0"/>
        <v>-33.7890449204322</v>
      </c>
    </row>
    <row r="35" spans="1:22" ht="15">
      <c r="A35" s="47" t="s">
        <v>9</v>
      </c>
      <c r="B35" s="44" t="s">
        <v>51</v>
      </c>
      <c r="C35" s="44" t="s">
        <v>21</v>
      </c>
      <c r="D35" s="44" t="s">
        <v>121</v>
      </c>
      <c r="E35" s="44" t="s">
        <v>125</v>
      </c>
      <c r="F35" s="44" t="s">
        <v>75</v>
      </c>
      <c r="G35" s="44" t="s">
        <v>75</v>
      </c>
      <c r="H35" s="48" t="s">
        <v>123</v>
      </c>
      <c r="I35" s="49">
        <v>20.20194</v>
      </c>
      <c r="J35" s="45">
        <v>20.528954</v>
      </c>
      <c r="K35" s="46">
        <v>40.730894</v>
      </c>
      <c r="L35" s="45">
        <v>128.534495</v>
      </c>
      <c r="M35" s="45">
        <v>142.98947</v>
      </c>
      <c r="N35" s="50">
        <v>271.523965</v>
      </c>
      <c r="O35" s="49">
        <v>0</v>
      </c>
      <c r="P35" s="45">
        <v>0</v>
      </c>
      <c r="Q35" s="46">
        <v>0</v>
      </c>
      <c r="R35" s="45">
        <v>0</v>
      </c>
      <c r="S35" s="45">
        <v>0</v>
      </c>
      <c r="T35" s="50">
        <v>0</v>
      </c>
      <c r="U35" s="42" t="s">
        <v>36</v>
      </c>
      <c r="V35" s="43" t="s">
        <v>36</v>
      </c>
    </row>
    <row r="36" spans="1:22" ht="15">
      <c r="A36" s="47" t="s">
        <v>9</v>
      </c>
      <c r="B36" s="44" t="s">
        <v>51</v>
      </c>
      <c r="C36" s="44" t="s">
        <v>21</v>
      </c>
      <c r="D36" s="44" t="s">
        <v>121</v>
      </c>
      <c r="E36" s="44" t="s">
        <v>126</v>
      </c>
      <c r="F36" s="44" t="s">
        <v>75</v>
      </c>
      <c r="G36" s="44" t="s">
        <v>75</v>
      </c>
      <c r="H36" s="48" t="s">
        <v>123</v>
      </c>
      <c r="I36" s="49">
        <v>0</v>
      </c>
      <c r="J36" s="45">
        <v>0</v>
      </c>
      <c r="K36" s="46">
        <v>0</v>
      </c>
      <c r="L36" s="45">
        <v>2.922</v>
      </c>
      <c r="M36" s="45">
        <v>4.034915</v>
      </c>
      <c r="N36" s="50">
        <v>6.956915</v>
      </c>
      <c r="O36" s="49">
        <v>0</v>
      </c>
      <c r="P36" s="45">
        <v>0</v>
      </c>
      <c r="Q36" s="46">
        <v>0</v>
      </c>
      <c r="R36" s="45">
        <v>0</v>
      </c>
      <c r="S36" s="45">
        <v>0</v>
      </c>
      <c r="T36" s="50">
        <v>0</v>
      </c>
      <c r="U36" s="42" t="s">
        <v>36</v>
      </c>
      <c r="V36" s="43" t="s">
        <v>36</v>
      </c>
    </row>
    <row r="37" spans="1:23" s="6" customFormat="1" ht="15">
      <c r="A37" s="47" t="s">
        <v>9</v>
      </c>
      <c r="B37" s="44" t="s">
        <v>51</v>
      </c>
      <c r="C37" s="44" t="s">
        <v>21</v>
      </c>
      <c r="D37" s="44" t="s">
        <v>121</v>
      </c>
      <c r="E37" s="44" t="s">
        <v>127</v>
      </c>
      <c r="F37" s="44" t="s">
        <v>75</v>
      </c>
      <c r="G37" s="44" t="s">
        <v>75</v>
      </c>
      <c r="H37" s="48" t="s">
        <v>123</v>
      </c>
      <c r="I37" s="49">
        <v>0</v>
      </c>
      <c r="J37" s="45">
        <v>0</v>
      </c>
      <c r="K37" s="46">
        <v>0</v>
      </c>
      <c r="L37" s="45">
        <v>0.16</v>
      </c>
      <c r="M37" s="45">
        <v>0.0822</v>
      </c>
      <c r="N37" s="50">
        <v>0.2422</v>
      </c>
      <c r="O37" s="49">
        <v>0</v>
      </c>
      <c r="P37" s="45">
        <v>0</v>
      </c>
      <c r="Q37" s="46">
        <v>0</v>
      </c>
      <c r="R37" s="45">
        <v>0</v>
      </c>
      <c r="S37" s="45">
        <v>0</v>
      </c>
      <c r="T37" s="50">
        <v>0</v>
      </c>
      <c r="U37" s="42" t="s">
        <v>36</v>
      </c>
      <c r="V37" s="43" t="s">
        <v>36</v>
      </c>
      <c r="W37" s="1"/>
    </row>
    <row r="38" spans="1:22" ht="15">
      <c r="A38" s="47" t="s">
        <v>9</v>
      </c>
      <c r="B38" s="44" t="s">
        <v>51</v>
      </c>
      <c r="C38" s="44" t="s">
        <v>21</v>
      </c>
      <c r="D38" s="44" t="s">
        <v>121</v>
      </c>
      <c r="E38" s="44" t="s">
        <v>128</v>
      </c>
      <c r="F38" s="44" t="s">
        <v>75</v>
      </c>
      <c r="G38" s="44" t="s">
        <v>75</v>
      </c>
      <c r="H38" s="48" t="s">
        <v>123</v>
      </c>
      <c r="I38" s="49">
        <v>0.59984</v>
      </c>
      <c r="J38" s="45">
        <v>0.796963</v>
      </c>
      <c r="K38" s="46">
        <v>1.396803</v>
      </c>
      <c r="L38" s="45">
        <v>0.59984</v>
      </c>
      <c r="M38" s="45">
        <v>0.796963</v>
      </c>
      <c r="N38" s="50">
        <v>1.396803</v>
      </c>
      <c r="O38" s="49">
        <v>0</v>
      </c>
      <c r="P38" s="45">
        <v>0</v>
      </c>
      <c r="Q38" s="46">
        <v>0</v>
      </c>
      <c r="R38" s="45">
        <v>0</v>
      </c>
      <c r="S38" s="45">
        <v>0</v>
      </c>
      <c r="T38" s="50">
        <v>0</v>
      </c>
      <c r="U38" s="42" t="s">
        <v>36</v>
      </c>
      <c r="V38" s="43" t="s">
        <v>36</v>
      </c>
    </row>
    <row r="39" spans="1:22" ht="15">
      <c r="A39" s="47" t="s">
        <v>9</v>
      </c>
      <c r="B39" s="44" t="s">
        <v>51</v>
      </c>
      <c r="C39" s="44" t="s">
        <v>21</v>
      </c>
      <c r="D39" s="44" t="s">
        <v>121</v>
      </c>
      <c r="E39" s="44" t="s">
        <v>129</v>
      </c>
      <c r="F39" s="44" t="s">
        <v>75</v>
      </c>
      <c r="G39" s="44" t="s">
        <v>75</v>
      </c>
      <c r="H39" s="48" t="s">
        <v>123</v>
      </c>
      <c r="I39" s="49">
        <v>7.758995</v>
      </c>
      <c r="J39" s="45">
        <v>10.638555</v>
      </c>
      <c r="K39" s="46">
        <v>18.39755</v>
      </c>
      <c r="L39" s="45">
        <v>90.109375</v>
      </c>
      <c r="M39" s="45">
        <v>89.323463</v>
      </c>
      <c r="N39" s="50">
        <v>179.432838</v>
      </c>
      <c r="O39" s="49">
        <v>0</v>
      </c>
      <c r="P39" s="45">
        <v>0</v>
      </c>
      <c r="Q39" s="46">
        <v>0</v>
      </c>
      <c r="R39" s="45">
        <v>0</v>
      </c>
      <c r="S39" s="45">
        <v>0</v>
      </c>
      <c r="T39" s="50">
        <v>0</v>
      </c>
      <c r="U39" s="42" t="s">
        <v>36</v>
      </c>
      <c r="V39" s="43" t="s">
        <v>36</v>
      </c>
    </row>
    <row r="40" spans="1:22" ht="15">
      <c r="A40" s="47" t="s">
        <v>9</v>
      </c>
      <c r="B40" s="44" t="s">
        <v>51</v>
      </c>
      <c r="C40" s="44" t="s">
        <v>21</v>
      </c>
      <c r="D40" s="44" t="s">
        <v>121</v>
      </c>
      <c r="E40" s="44" t="s">
        <v>130</v>
      </c>
      <c r="F40" s="44" t="s">
        <v>75</v>
      </c>
      <c r="G40" s="44" t="s">
        <v>75</v>
      </c>
      <c r="H40" s="48" t="s">
        <v>123</v>
      </c>
      <c r="I40" s="49">
        <v>0.4092</v>
      </c>
      <c r="J40" s="45">
        <v>0.267837</v>
      </c>
      <c r="K40" s="46">
        <v>0.677037</v>
      </c>
      <c r="L40" s="45">
        <v>19.67783</v>
      </c>
      <c r="M40" s="45">
        <v>6.939152</v>
      </c>
      <c r="N40" s="50">
        <v>26.616982</v>
      </c>
      <c r="O40" s="49">
        <v>0</v>
      </c>
      <c r="P40" s="45">
        <v>0</v>
      </c>
      <c r="Q40" s="46">
        <v>0</v>
      </c>
      <c r="R40" s="45">
        <v>0</v>
      </c>
      <c r="S40" s="45">
        <v>0</v>
      </c>
      <c r="T40" s="50">
        <v>0</v>
      </c>
      <c r="U40" s="42" t="s">
        <v>36</v>
      </c>
      <c r="V40" s="43" t="s">
        <v>36</v>
      </c>
    </row>
    <row r="41" spans="1:22" ht="15">
      <c r="A41" s="47" t="s">
        <v>9</v>
      </c>
      <c r="B41" s="44" t="s">
        <v>51</v>
      </c>
      <c r="C41" s="44" t="s">
        <v>21</v>
      </c>
      <c r="D41" s="44" t="s">
        <v>131</v>
      </c>
      <c r="E41" s="44" t="s">
        <v>241</v>
      </c>
      <c r="F41" s="44" t="s">
        <v>24</v>
      </c>
      <c r="G41" s="44" t="s">
        <v>132</v>
      </c>
      <c r="H41" s="48" t="s">
        <v>132</v>
      </c>
      <c r="I41" s="49">
        <v>0</v>
      </c>
      <c r="J41" s="45">
        <v>0</v>
      </c>
      <c r="K41" s="46">
        <v>0</v>
      </c>
      <c r="L41" s="45">
        <v>0</v>
      </c>
      <c r="M41" s="45">
        <v>486.26615</v>
      </c>
      <c r="N41" s="50">
        <v>486.26615</v>
      </c>
      <c r="O41" s="49">
        <v>0</v>
      </c>
      <c r="P41" s="45">
        <v>213.588024</v>
      </c>
      <c r="Q41" s="46">
        <v>213.588024</v>
      </c>
      <c r="R41" s="45">
        <v>0</v>
      </c>
      <c r="S41" s="45">
        <v>2345.421349</v>
      </c>
      <c r="T41" s="50">
        <v>2345.421349</v>
      </c>
      <c r="U41" s="42" t="s">
        <v>36</v>
      </c>
      <c r="V41" s="37">
        <f t="shared" si="0"/>
        <v>-79.26742884781339</v>
      </c>
    </row>
    <row r="42" spans="1:22" ht="15">
      <c r="A42" s="47" t="s">
        <v>9</v>
      </c>
      <c r="B42" s="44" t="s">
        <v>51</v>
      </c>
      <c r="C42" s="44" t="s">
        <v>21</v>
      </c>
      <c r="D42" s="44" t="s">
        <v>131</v>
      </c>
      <c r="E42" s="44" t="s">
        <v>133</v>
      </c>
      <c r="F42" s="44" t="s">
        <v>24</v>
      </c>
      <c r="G42" s="44" t="s">
        <v>102</v>
      </c>
      <c r="H42" s="48" t="s">
        <v>134</v>
      </c>
      <c r="I42" s="49">
        <v>0</v>
      </c>
      <c r="J42" s="45">
        <v>233.1414</v>
      </c>
      <c r="K42" s="46">
        <v>233.1414</v>
      </c>
      <c r="L42" s="45">
        <v>0</v>
      </c>
      <c r="M42" s="45">
        <v>2652.1715</v>
      </c>
      <c r="N42" s="50">
        <v>2652.1715</v>
      </c>
      <c r="O42" s="49">
        <v>0</v>
      </c>
      <c r="P42" s="45">
        <v>324.5832</v>
      </c>
      <c r="Q42" s="46">
        <v>324.5832</v>
      </c>
      <c r="R42" s="45">
        <v>0</v>
      </c>
      <c r="S42" s="45">
        <v>3151.8341</v>
      </c>
      <c r="T42" s="50">
        <v>3151.8341</v>
      </c>
      <c r="U42" s="27">
        <f>+((K42/Q42)-1)*100</f>
        <v>-28.172068055278267</v>
      </c>
      <c r="V42" s="37">
        <f t="shared" si="0"/>
        <v>-15.853074246515709</v>
      </c>
    </row>
    <row r="43" spans="1:22" ht="15">
      <c r="A43" s="47" t="s">
        <v>9</v>
      </c>
      <c r="B43" s="44" t="s">
        <v>51</v>
      </c>
      <c r="C43" s="44" t="s">
        <v>21</v>
      </c>
      <c r="D43" s="44" t="s">
        <v>135</v>
      </c>
      <c r="E43" s="44" t="s">
        <v>136</v>
      </c>
      <c r="F43" s="44" t="s">
        <v>106</v>
      </c>
      <c r="G43" s="44" t="s">
        <v>107</v>
      </c>
      <c r="H43" s="48" t="s">
        <v>107</v>
      </c>
      <c r="I43" s="49">
        <v>3620.452</v>
      </c>
      <c r="J43" s="45">
        <v>0</v>
      </c>
      <c r="K43" s="46">
        <v>3620.452</v>
      </c>
      <c r="L43" s="45">
        <v>38643.61243</v>
      </c>
      <c r="M43" s="45">
        <v>0</v>
      </c>
      <c r="N43" s="50">
        <v>38643.61243</v>
      </c>
      <c r="O43" s="49">
        <v>2354.1</v>
      </c>
      <c r="P43" s="45">
        <v>0</v>
      </c>
      <c r="Q43" s="46">
        <v>2354.1</v>
      </c>
      <c r="R43" s="45">
        <v>7674.538566</v>
      </c>
      <c r="S43" s="45">
        <v>0</v>
      </c>
      <c r="T43" s="50">
        <v>7674.538566</v>
      </c>
      <c r="U43" s="27">
        <f>+((K43/Q43)-1)*100</f>
        <v>53.79346671764158</v>
      </c>
      <c r="V43" s="43" t="s">
        <v>36</v>
      </c>
    </row>
    <row r="44" spans="1:22" ht="15">
      <c r="A44" s="47" t="s">
        <v>9</v>
      </c>
      <c r="B44" s="44" t="s">
        <v>51</v>
      </c>
      <c r="C44" s="44" t="s">
        <v>21</v>
      </c>
      <c r="D44" s="44" t="s">
        <v>137</v>
      </c>
      <c r="E44" s="44" t="s">
        <v>138</v>
      </c>
      <c r="F44" s="44" t="s">
        <v>59</v>
      </c>
      <c r="G44" s="44" t="s">
        <v>139</v>
      </c>
      <c r="H44" s="48" t="s">
        <v>140</v>
      </c>
      <c r="I44" s="49">
        <v>0</v>
      </c>
      <c r="J44" s="45">
        <v>0</v>
      </c>
      <c r="K44" s="46">
        <v>0</v>
      </c>
      <c r="L44" s="45">
        <v>0</v>
      </c>
      <c r="M44" s="45">
        <v>0</v>
      </c>
      <c r="N44" s="50">
        <v>0</v>
      </c>
      <c r="O44" s="49">
        <v>27.9129</v>
      </c>
      <c r="P44" s="45">
        <v>0</v>
      </c>
      <c r="Q44" s="46">
        <v>27.9129</v>
      </c>
      <c r="R44" s="45">
        <v>294.56186</v>
      </c>
      <c r="S44" s="45">
        <v>0</v>
      </c>
      <c r="T44" s="50">
        <v>294.56186</v>
      </c>
      <c r="U44" s="42" t="s">
        <v>36</v>
      </c>
      <c r="V44" s="43" t="s">
        <v>36</v>
      </c>
    </row>
    <row r="45" spans="1:22" ht="15">
      <c r="A45" s="47" t="s">
        <v>9</v>
      </c>
      <c r="B45" s="44" t="s">
        <v>51</v>
      </c>
      <c r="C45" s="44" t="s">
        <v>21</v>
      </c>
      <c r="D45" s="44" t="s">
        <v>137</v>
      </c>
      <c r="E45" s="44" t="s">
        <v>138</v>
      </c>
      <c r="F45" s="44" t="s">
        <v>59</v>
      </c>
      <c r="G45" s="44" t="s">
        <v>139</v>
      </c>
      <c r="H45" s="48" t="s">
        <v>140</v>
      </c>
      <c r="I45" s="49">
        <v>8.375</v>
      </c>
      <c r="J45" s="45">
        <v>0</v>
      </c>
      <c r="K45" s="46">
        <v>8.375</v>
      </c>
      <c r="L45" s="45">
        <v>47.777741</v>
      </c>
      <c r="M45" s="45">
        <v>0</v>
      </c>
      <c r="N45" s="50">
        <v>47.777741</v>
      </c>
      <c r="O45" s="49">
        <v>0</v>
      </c>
      <c r="P45" s="45">
        <v>0</v>
      </c>
      <c r="Q45" s="46">
        <v>0</v>
      </c>
      <c r="R45" s="45">
        <v>0</v>
      </c>
      <c r="S45" s="45">
        <v>0</v>
      </c>
      <c r="T45" s="50">
        <v>0</v>
      </c>
      <c r="U45" s="42" t="s">
        <v>36</v>
      </c>
      <c r="V45" s="43" t="s">
        <v>36</v>
      </c>
    </row>
    <row r="46" spans="1:22" ht="15">
      <c r="A46" s="47" t="s">
        <v>9</v>
      </c>
      <c r="B46" s="44" t="s">
        <v>51</v>
      </c>
      <c r="C46" s="44" t="s">
        <v>21</v>
      </c>
      <c r="D46" s="44" t="s">
        <v>137</v>
      </c>
      <c r="E46" s="44" t="s">
        <v>138</v>
      </c>
      <c r="F46" s="44" t="s">
        <v>59</v>
      </c>
      <c r="G46" s="44" t="s">
        <v>139</v>
      </c>
      <c r="H46" s="48" t="s">
        <v>140</v>
      </c>
      <c r="I46" s="49">
        <v>0</v>
      </c>
      <c r="J46" s="45">
        <v>0</v>
      </c>
      <c r="K46" s="46">
        <v>0</v>
      </c>
      <c r="L46" s="45">
        <v>155.614955</v>
      </c>
      <c r="M46" s="45">
        <v>0</v>
      </c>
      <c r="N46" s="50">
        <v>155.614955</v>
      </c>
      <c r="O46" s="49">
        <v>0</v>
      </c>
      <c r="P46" s="45">
        <v>0</v>
      </c>
      <c r="Q46" s="46">
        <v>0</v>
      </c>
      <c r="R46" s="45">
        <v>0</v>
      </c>
      <c r="S46" s="45">
        <v>0</v>
      </c>
      <c r="T46" s="50">
        <v>0</v>
      </c>
      <c r="U46" s="42" t="s">
        <v>36</v>
      </c>
      <c r="V46" s="43" t="s">
        <v>36</v>
      </c>
    </row>
    <row r="47" spans="1:22" ht="15">
      <c r="A47" s="47" t="s">
        <v>9</v>
      </c>
      <c r="B47" s="44" t="s">
        <v>51</v>
      </c>
      <c r="C47" s="44" t="s">
        <v>21</v>
      </c>
      <c r="D47" s="44" t="s">
        <v>141</v>
      </c>
      <c r="E47" s="44" t="s">
        <v>142</v>
      </c>
      <c r="F47" s="44" t="s">
        <v>59</v>
      </c>
      <c r="G47" s="44" t="s">
        <v>143</v>
      </c>
      <c r="H47" s="48" t="s">
        <v>143</v>
      </c>
      <c r="I47" s="49">
        <v>39.574591</v>
      </c>
      <c r="J47" s="45">
        <v>28.194078</v>
      </c>
      <c r="K47" s="46">
        <v>67.768669</v>
      </c>
      <c r="L47" s="45">
        <v>42.743374</v>
      </c>
      <c r="M47" s="45">
        <v>782.542676</v>
      </c>
      <c r="N47" s="50">
        <v>825.28605</v>
      </c>
      <c r="O47" s="49">
        <v>0</v>
      </c>
      <c r="P47" s="45">
        <v>53.73588</v>
      </c>
      <c r="Q47" s="46">
        <v>53.73588</v>
      </c>
      <c r="R47" s="45">
        <v>0</v>
      </c>
      <c r="S47" s="45">
        <v>492.407096</v>
      </c>
      <c r="T47" s="50">
        <v>492.407096</v>
      </c>
      <c r="U47" s="27">
        <f>+((K47/Q47)-1)*100</f>
        <v>26.114374604082037</v>
      </c>
      <c r="V47" s="37">
        <f t="shared" si="0"/>
        <v>67.60238767964466</v>
      </c>
    </row>
    <row r="48" spans="1:22" ht="15">
      <c r="A48" s="47" t="s">
        <v>9</v>
      </c>
      <c r="B48" s="44" t="s">
        <v>51</v>
      </c>
      <c r="C48" s="44" t="s">
        <v>21</v>
      </c>
      <c r="D48" s="44" t="s">
        <v>144</v>
      </c>
      <c r="E48" s="44" t="s">
        <v>145</v>
      </c>
      <c r="F48" s="44" t="s">
        <v>24</v>
      </c>
      <c r="G48" s="44" t="s">
        <v>146</v>
      </c>
      <c r="H48" s="48" t="s">
        <v>146</v>
      </c>
      <c r="I48" s="49">
        <v>55.447241</v>
      </c>
      <c r="J48" s="45">
        <v>38.972405</v>
      </c>
      <c r="K48" s="46">
        <v>94.419646</v>
      </c>
      <c r="L48" s="45">
        <v>864.252397</v>
      </c>
      <c r="M48" s="45">
        <v>698.215836</v>
      </c>
      <c r="N48" s="50">
        <v>1562.468233</v>
      </c>
      <c r="O48" s="49">
        <v>73.936071</v>
      </c>
      <c r="P48" s="45">
        <v>34.620464</v>
      </c>
      <c r="Q48" s="46">
        <v>108.556536</v>
      </c>
      <c r="R48" s="45">
        <v>1299.074947</v>
      </c>
      <c r="S48" s="45">
        <v>825.266414</v>
      </c>
      <c r="T48" s="50">
        <v>2124.341362</v>
      </c>
      <c r="U48" s="27">
        <f>+((K48/Q48)-1)*100</f>
        <v>-13.02260602714883</v>
      </c>
      <c r="V48" s="37">
        <f t="shared" si="0"/>
        <v>-26.449286308251995</v>
      </c>
    </row>
    <row r="49" spans="1:22" ht="15">
      <c r="A49" s="47" t="s">
        <v>9</v>
      </c>
      <c r="B49" s="44" t="s">
        <v>51</v>
      </c>
      <c r="C49" s="44" t="s">
        <v>201</v>
      </c>
      <c r="D49" s="44" t="s">
        <v>206</v>
      </c>
      <c r="E49" s="44" t="s">
        <v>207</v>
      </c>
      <c r="F49" s="44" t="s">
        <v>91</v>
      </c>
      <c r="G49" s="44" t="s">
        <v>208</v>
      </c>
      <c r="H49" s="48" t="s">
        <v>209</v>
      </c>
      <c r="I49" s="49">
        <v>84.1941</v>
      </c>
      <c r="J49" s="45">
        <v>0</v>
      </c>
      <c r="K49" s="46">
        <v>84.1941</v>
      </c>
      <c r="L49" s="45">
        <v>698.049503</v>
      </c>
      <c r="M49" s="45">
        <v>0</v>
      </c>
      <c r="N49" s="50">
        <v>698.049503</v>
      </c>
      <c r="O49" s="49">
        <v>0</v>
      </c>
      <c r="P49" s="45">
        <v>0</v>
      </c>
      <c r="Q49" s="46">
        <v>0</v>
      </c>
      <c r="R49" s="45">
        <v>0</v>
      </c>
      <c r="S49" s="45">
        <v>0</v>
      </c>
      <c r="T49" s="50">
        <v>0</v>
      </c>
      <c r="U49" s="42" t="s">
        <v>36</v>
      </c>
      <c r="V49" s="43" t="s">
        <v>36</v>
      </c>
    </row>
    <row r="50" spans="1:22" ht="15">
      <c r="A50" s="47" t="s">
        <v>9</v>
      </c>
      <c r="B50" s="44" t="s">
        <v>51</v>
      </c>
      <c r="C50" s="44" t="s">
        <v>21</v>
      </c>
      <c r="D50" s="44" t="s">
        <v>147</v>
      </c>
      <c r="E50" s="44" t="s">
        <v>148</v>
      </c>
      <c r="F50" s="44" t="s">
        <v>66</v>
      </c>
      <c r="G50" s="44" t="s">
        <v>67</v>
      </c>
      <c r="H50" s="48" t="s">
        <v>68</v>
      </c>
      <c r="I50" s="49">
        <v>88.157288</v>
      </c>
      <c r="J50" s="45">
        <v>39.599448</v>
      </c>
      <c r="K50" s="46">
        <v>127.756736</v>
      </c>
      <c r="L50" s="45">
        <v>809.303011</v>
      </c>
      <c r="M50" s="45">
        <v>579.702324</v>
      </c>
      <c r="N50" s="50">
        <v>1389.005335</v>
      </c>
      <c r="O50" s="49">
        <v>91.970816</v>
      </c>
      <c r="P50" s="45">
        <v>69.645792</v>
      </c>
      <c r="Q50" s="46">
        <v>161.616608</v>
      </c>
      <c r="R50" s="45">
        <v>727.163574</v>
      </c>
      <c r="S50" s="45">
        <v>626.593199</v>
      </c>
      <c r="T50" s="50">
        <v>1353.756773</v>
      </c>
      <c r="U50" s="27">
        <f>+((K50/Q50)-1)*100</f>
        <v>-20.950737934061834</v>
      </c>
      <c r="V50" s="37">
        <f t="shared" si="0"/>
        <v>2.6037588659214794</v>
      </c>
    </row>
    <row r="51" spans="1:22" ht="15">
      <c r="A51" s="47" t="s">
        <v>9</v>
      </c>
      <c r="B51" s="44" t="s">
        <v>51</v>
      </c>
      <c r="C51" s="44" t="s">
        <v>201</v>
      </c>
      <c r="D51" s="44" t="s">
        <v>210</v>
      </c>
      <c r="E51" s="44" t="s">
        <v>211</v>
      </c>
      <c r="F51" s="44" t="s">
        <v>66</v>
      </c>
      <c r="G51" s="44" t="s">
        <v>204</v>
      </c>
      <c r="H51" s="48" t="s">
        <v>205</v>
      </c>
      <c r="I51" s="49">
        <v>0</v>
      </c>
      <c r="J51" s="45">
        <v>0</v>
      </c>
      <c r="K51" s="46">
        <v>0</v>
      </c>
      <c r="L51" s="45">
        <v>72.978911</v>
      </c>
      <c r="M51" s="45">
        <v>68.059865</v>
      </c>
      <c r="N51" s="50">
        <v>141.038776</v>
      </c>
      <c r="O51" s="49">
        <v>10.81586</v>
      </c>
      <c r="P51" s="45">
        <v>5.814734</v>
      </c>
      <c r="Q51" s="46">
        <v>16.630594</v>
      </c>
      <c r="R51" s="45">
        <v>73.870916</v>
      </c>
      <c r="S51" s="45">
        <v>54.11904</v>
      </c>
      <c r="T51" s="50">
        <v>127.989956</v>
      </c>
      <c r="U51" s="42" t="s">
        <v>36</v>
      </c>
      <c r="V51" s="37">
        <f t="shared" si="0"/>
        <v>10.195190628864669</v>
      </c>
    </row>
    <row r="52" spans="1:22" ht="15">
      <c r="A52" s="47" t="s">
        <v>9</v>
      </c>
      <c r="B52" s="44" t="s">
        <v>229</v>
      </c>
      <c r="C52" s="44" t="s">
        <v>21</v>
      </c>
      <c r="D52" s="44" t="s">
        <v>230</v>
      </c>
      <c r="E52" s="44" t="s">
        <v>242</v>
      </c>
      <c r="F52" s="44" t="s">
        <v>26</v>
      </c>
      <c r="G52" s="44" t="s">
        <v>231</v>
      </c>
      <c r="H52" s="48" t="s">
        <v>232</v>
      </c>
      <c r="I52" s="49">
        <v>430.45695</v>
      </c>
      <c r="J52" s="45">
        <v>0</v>
      </c>
      <c r="K52" s="46">
        <v>430.45695</v>
      </c>
      <c r="L52" s="45">
        <v>5693.821561</v>
      </c>
      <c r="M52" s="45">
        <v>0</v>
      </c>
      <c r="N52" s="50">
        <v>5693.821561</v>
      </c>
      <c r="O52" s="49">
        <v>600.119982</v>
      </c>
      <c r="P52" s="45">
        <v>0</v>
      </c>
      <c r="Q52" s="46">
        <v>600.119982</v>
      </c>
      <c r="R52" s="45">
        <v>5660.427092</v>
      </c>
      <c r="S52" s="45">
        <v>0</v>
      </c>
      <c r="T52" s="50">
        <v>5660.427092</v>
      </c>
      <c r="U52" s="27">
        <f>+((K52/Q52)-1)*100</f>
        <v>-28.27151854443667</v>
      </c>
      <c r="V52" s="37">
        <f t="shared" si="0"/>
        <v>0.5899637687621917</v>
      </c>
    </row>
    <row r="53" spans="1:22" ht="15">
      <c r="A53" s="47" t="s">
        <v>9</v>
      </c>
      <c r="B53" s="44" t="s">
        <v>51</v>
      </c>
      <c r="C53" s="44" t="s">
        <v>201</v>
      </c>
      <c r="D53" s="44" t="s">
        <v>212</v>
      </c>
      <c r="E53" s="44" t="s">
        <v>213</v>
      </c>
      <c r="F53" s="44" t="s">
        <v>66</v>
      </c>
      <c r="G53" s="44" t="s">
        <v>214</v>
      </c>
      <c r="H53" s="48" t="s">
        <v>215</v>
      </c>
      <c r="I53" s="49">
        <v>69</v>
      </c>
      <c r="J53" s="45">
        <v>2.1</v>
      </c>
      <c r="K53" s="46">
        <v>71.1</v>
      </c>
      <c r="L53" s="45">
        <v>214.4235</v>
      </c>
      <c r="M53" s="45">
        <v>5.836</v>
      </c>
      <c r="N53" s="50">
        <v>220.2595</v>
      </c>
      <c r="O53" s="49">
        <v>12.84</v>
      </c>
      <c r="P53" s="45">
        <v>0</v>
      </c>
      <c r="Q53" s="46">
        <v>12.84</v>
      </c>
      <c r="R53" s="45">
        <v>89.78</v>
      </c>
      <c r="S53" s="45">
        <v>25.58</v>
      </c>
      <c r="T53" s="50">
        <v>115.36</v>
      </c>
      <c r="U53" s="42" t="s">
        <v>36</v>
      </c>
      <c r="V53" s="37">
        <f t="shared" si="0"/>
        <v>90.93229889042995</v>
      </c>
    </row>
    <row r="54" spans="1:22" ht="15">
      <c r="A54" s="47" t="s">
        <v>9</v>
      </c>
      <c r="B54" s="44" t="s">
        <v>51</v>
      </c>
      <c r="C54" s="44" t="s">
        <v>201</v>
      </c>
      <c r="D54" s="44" t="s">
        <v>216</v>
      </c>
      <c r="E54" s="44" t="s">
        <v>217</v>
      </c>
      <c r="F54" s="44" t="s">
        <v>59</v>
      </c>
      <c r="G54" s="44" t="s">
        <v>139</v>
      </c>
      <c r="H54" s="48" t="s">
        <v>140</v>
      </c>
      <c r="I54" s="49">
        <v>0</v>
      </c>
      <c r="J54" s="45">
        <v>0</v>
      </c>
      <c r="K54" s="46">
        <v>0</v>
      </c>
      <c r="L54" s="45">
        <v>0</v>
      </c>
      <c r="M54" s="45">
        <v>0</v>
      </c>
      <c r="N54" s="50">
        <v>0</v>
      </c>
      <c r="O54" s="49">
        <v>1.417868</v>
      </c>
      <c r="P54" s="45">
        <v>0</v>
      </c>
      <c r="Q54" s="46">
        <v>1.417868</v>
      </c>
      <c r="R54" s="45">
        <v>7.875037</v>
      </c>
      <c r="S54" s="45">
        <v>0</v>
      </c>
      <c r="T54" s="50">
        <v>7.875037</v>
      </c>
      <c r="U54" s="42" t="s">
        <v>36</v>
      </c>
      <c r="V54" s="43" t="s">
        <v>36</v>
      </c>
    </row>
    <row r="55" spans="1:22" ht="15">
      <c r="A55" s="47" t="s">
        <v>9</v>
      </c>
      <c r="B55" s="44" t="s">
        <v>229</v>
      </c>
      <c r="C55" s="44" t="s">
        <v>201</v>
      </c>
      <c r="D55" s="44" t="s">
        <v>216</v>
      </c>
      <c r="E55" s="44" t="s">
        <v>217</v>
      </c>
      <c r="F55" s="44" t="s">
        <v>59</v>
      </c>
      <c r="G55" s="44" t="s">
        <v>139</v>
      </c>
      <c r="H55" s="48" t="s">
        <v>140</v>
      </c>
      <c r="I55" s="49">
        <v>0</v>
      </c>
      <c r="J55" s="45">
        <v>0</v>
      </c>
      <c r="K55" s="46">
        <v>0</v>
      </c>
      <c r="L55" s="45">
        <v>0</v>
      </c>
      <c r="M55" s="45">
        <v>0</v>
      </c>
      <c r="N55" s="50">
        <v>0</v>
      </c>
      <c r="O55" s="49">
        <v>0</v>
      </c>
      <c r="P55" s="45">
        <v>0</v>
      </c>
      <c r="Q55" s="46">
        <v>0</v>
      </c>
      <c r="R55" s="45">
        <v>0</v>
      </c>
      <c r="S55" s="45">
        <v>2.8E-05</v>
      </c>
      <c r="T55" s="50">
        <v>2.8E-05</v>
      </c>
      <c r="U55" s="42" t="s">
        <v>36</v>
      </c>
      <c r="V55" s="43" t="s">
        <v>36</v>
      </c>
    </row>
    <row r="56" spans="1:22" ht="15">
      <c r="A56" s="47" t="s">
        <v>9</v>
      </c>
      <c r="B56" s="44" t="s">
        <v>224</v>
      </c>
      <c r="C56" s="44" t="s">
        <v>21</v>
      </c>
      <c r="D56" s="44" t="s">
        <v>225</v>
      </c>
      <c r="E56" s="44" t="s">
        <v>226</v>
      </c>
      <c r="F56" s="44" t="s">
        <v>159</v>
      </c>
      <c r="G56" s="44" t="s">
        <v>227</v>
      </c>
      <c r="H56" s="48" t="s">
        <v>228</v>
      </c>
      <c r="I56" s="49">
        <v>0</v>
      </c>
      <c r="J56" s="45">
        <v>0</v>
      </c>
      <c r="K56" s="46">
        <v>0</v>
      </c>
      <c r="L56" s="45">
        <v>0</v>
      </c>
      <c r="M56" s="45">
        <v>0.06</v>
      </c>
      <c r="N56" s="50">
        <v>0.06</v>
      </c>
      <c r="O56" s="49">
        <v>0</v>
      </c>
      <c r="P56" s="45">
        <v>0</v>
      </c>
      <c r="Q56" s="46">
        <v>0</v>
      </c>
      <c r="R56" s="45">
        <v>0</v>
      </c>
      <c r="S56" s="45">
        <v>0</v>
      </c>
      <c r="T56" s="50">
        <v>0</v>
      </c>
      <c r="U56" s="42" t="s">
        <v>36</v>
      </c>
      <c r="V56" s="43" t="s">
        <v>36</v>
      </c>
    </row>
    <row r="57" spans="1:22" ht="15">
      <c r="A57" s="47" t="s">
        <v>9</v>
      </c>
      <c r="B57" s="44" t="s">
        <v>51</v>
      </c>
      <c r="C57" s="44" t="s">
        <v>21</v>
      </c>
      <c r="D57" s="44" t="s">
        <v>149</v>
      </c>
      <c r="E57" s="44" t="s">
        <v>150</v>
      </c>
      <c r="F57" s="44" t="s">
        <v>151</v>
      </c>
      <c r="G57" s="44" t="s">
        <v>152</v>
      </c>
      <c r="H57" s="48" t="s">
        <v>153</v>
      </c>
      <c r="I57" s="49">
        <v>0</v>
      </c>
      <c r="J57" s="45">
        <v>0</v>
      </c>
      <c r="K57" s="46">
        <v>0</v>
      </c>
      <c r="L57" s="45">
        <v>445.334557</v>
      </c>
      <c r="M57" s="45">
        <v>0</v>
      </c>
      <c r="N57" s="50">
        <v>445.334557</v>
      </c>
      <c r="O57" s="49">
        <v>188.163665</v>
      </c>
      <c r="P57" s="45">
        <v>0</v>
      </c>
      <c r="Q57" s="46">
        <v>188.163665</v>
      </c>
      <c r="R57" s="45">
        <v>2299.243775</v>
      </c>
      <c r="S57" s="45">
        <v>0</v>
      </c>
      <c r="T57" s="50">
        <v>2299.243775</v>
      </c>
      <c r="U57" s="42" t="s">
        <v>36</v>
      </c>
      <c r="V57" s="37">
        <f t="shared" si="0"/>
        <v>-80.63125964100956</v>
      </c>
    </row>
    <row r="58" spans="1:22" ht="15">
      <c r="A58" s="47" t="s">
        <v>9</v>
      </c>
      <c r="B58" s="44" t="s">
        <v>51</v>
      </c>
      <c r="C58" s="44" t="s">
        <v>21</v>
      </c>
      <c r="D58" s="44" t="s">
        <v>154</v>
      </c>
      <c r="E58" s="44" t="s">
        <v>155</v>
      </c>
      <c r="F58" s="44" t="s">
        <v>75</v>
      </c>
      <c r="G58" s="44" t="s">
        <v>75</v>
      </c>
      <c r="H58" s="48" t="s">
        <v>123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61.571264</v>
      </c>
      <c r="P58" s="45">
        <v>16.393095</v>
      </c>
      <c r="Q58" s="46">
        <v>77.964359</v>
      </c>
      <c r="R58" s="45">
        <v>431.609657</v>
      </c>
      <c r="S58" s="45">
        <v>162.675564</v>
      </c>
      <c r="T58" s="50">
        <v>594.285221</v>
      </c>
      <c r="U58" s="42" t="s">
        <v>36</v>
      </c>
      <c r="V58" s="43" t="s">
        <v>36</v>
      </c>
    </row>
    <row r="59" spans="1:22" ht="15">
      <c r="A59" s="47" t="s">
        <v>9</v>
      </c>
      <c r="B59" s="44" t="s">
        <v>51</v>
      </c>
      <c r="C59" s="44" t="s">
        <v>21</v>
      </c>
      <c r="D59" s="44" t="s">
        <v>154</v>
      </c>
      <c r="E59" s="44" t="s">
        <v>156</v>
      </c>
      <c r="F59" s="44" t="s">
        <v>75</v>
      </c>
      <c r="G59" s="44" t="s">
        <v>75</v>
      </c>
      <c r="H59" s="48" t="s">
        <v>123</v>
      </c>
      <c r="I59" s="49">
        <v>0</v>
      </c>
      <c r="J59" s="45">
        <v>0</v>
      </c>
      <c r="K59" s="46">
        <v>0</v>
      </c>
      <c r="L59" s="45">
        <v>0</v>
      </c>
      <c r="M59" s="45">
        <v>0</v>
      </c>
      <c r="N59" s="50">
        <v>0</v>
      </c>
      <c r="O59" s="49">
        <v>115.386533</v>
      </c>
      <c r="P59" s="45">
        <v>30.721168</v>
      </c>
      <c r="Q59" s="46">
        <v>146.107701</v>
      </c>
      <c r="R59" s="45">
        <v>834.685655</v>
      </c>
      <c r="S59" s="45">
        <v>320.637564</v>
      </c>
      <c r="T59" s="50">
        <v>1155.323218</v>
      </c>
      <c r="U59" s="42" t="s">
        <v>36</v>
      </c>
      <c r="V59" s="43" t="s">
        <v>36</v>
      </c>
    </row>
    <row r="60" spans="1:22" ht="15">
      <c r="A60" s="47" t="s">
        <v>9</v>
      </c>
      <c r="B60" s="44" t="s">
        <v>51</v>
      </c>
      <c r="C60" s="44" t="s">
        <v>21</v>
      </c>
      <c r="D60" s="44" t="s">
        <v>154</v>
      </c>
      <c r="E60" s="44" t="s">
        <v>157</v>
      </c>
      <c r="F60" s="44" t="s">
        <v>75</v>
      </c>
      <c r="G60" s="44" t="s">
        <v>75</v>
      </c>
      <c r="H60" s="48" t="s">
        <v>123</v>
      </c>
      <c r="I60" s="49">
        <v>0</v>
      </c>
      <c r="J60" s="45">
        <v>0</v>
      </c>
      <c r="K60" s="46">
        <v>0</v>
      </c>
      <c r="L60" s="45">
        <v>0</v>
      </c>
      <c r="M60" s="45">
        <v>0</v>
      </c>
      <c r="N60" s="50">
        <v>0</v>
      </c>
      <c r="O60" s="49">
        <v>6.42294</v>
      </c>
      <c r="P60" s="45">
        <v>1.710094</v>
      </c>
      <c r="Q60" s="46">
        <v>8.133034</v>
      </c>
      <c r="R60" s="45">
        <v>159.783485</v>
      </c>
      <c r="S60" s="45">
        <v>61.541988</v>
      </c>
      <c r="T60" s="50">
        <v>221.325474</v>
      </c>
      <c r="U60" s="42" t="s">
        <v>36</v>
      </c>
      <c r="V60" s="43" t="s">
        <v>36</v>
      </c>
    </row>
    <row r="61" spans="1:22" ht="15">
      <c r="A61" s="47" t="s">
        <v>9</v>
      </c>
      <c r="B61" s="44" t="s">
        <v>51</v>
      </c>
      <c r="C61" s="44" t="s">
        <v>21</v>
      </c>
      <c r="D61" s="44" t="s">
        <v>154</v>
      </c>
      <c r="E61" s="44" t="s">
        <v>158</v>
      </c>
      <c r="F61" s="44" t="s">
        <v>159</v>
      </c>
      <c r="G61" s="44" t="s">
        <v>160</v>
      </c>
      <c r="H61" s="48" t="s">
        <v>161</v>
      </c>
      <c r="I61" s="49">
        <v>0</v>
      </c>
      <c r="J61" s="45">
        <v>0</v>
      </c>
      <c r="K61" s="46">
        <v>0</v>
      </c>
      <c r="L61" s="45">
        <v>163.338828</v>
      </c>
      <c r="M61" s="45">
        <v>53.015969</v>
      </c>
      <c r="N61" s="50">
        <v>216.354797</v>
      </c>
      <c r="O61" s="49">
        <v>0</v>
      </c>
      <c r="P61" s="45">
        <v>0</v>
      </c>
      <c r="Q61" s="46">
        <v>0</v>
      </c>
      <c r="R61" s="45">
        <v>0</v>
      </c>
      <c r="S61" s="45">
        <v>0</v>
      </c>
      <c r="T61" s="50">
        <v>0</v>
      </c>
      <c r="U61" s="42" t="s">
        <v>36</v>
      </c>
      <c r="V61" s="43" t="s">
        <v>36</v>
      </c>
    </row>
    <row r="62" spans="1:22" ht="15">
      <c r="A62" s="47" t="s">
        <v>9</v>
      </c>
      <c r="B62" s="44" t="s">
        <v>51</v>
      </c>
      <c r="C62" s="44" t="s">
        <v>21</v>
      </c>
      <c r="D62" s="44" t="s">
        <v>154</v>
      </c>
      <c r="E62" s="44" t="s">
        <v>162</v>
      </c>
      <c r="F62" s="44" t="s">
        <v>159</v>
      </c>
      <c r="G62" s="44" t="s">
        <v>160</v>
      </c>
      <c r="H62" s="48" t="s">
        <v>161</v>
      </c>
      <c r="I62" s="49">
        <v>0</v>
      </c>
      <c r="J62" s="45">
        <v>0</v>
      </c>
      <c r="K62" s="46">
        <v>0</v>
      </c>
      <c r="L62" s="45">
        <v>115.926776</v>
      </c>
      <c r="M62" s="45">
        <v>38.214718</v>
      </c>
      <c r="N62" s="50">
        <v>154.141494</v>
      </c>
      <c r="O62" s="49">
        <v>0</v>
      </c>
      <c r="P62" s="45">
        <v>0</v>
      </c>
      <c r="Q62" s="46">
        <v>0</v>
      </c>
      <c r="R62" s="45">
        <v>0</v>
      </c>
      <c r="S62" s="45">
        <v>0</v>
      </c>
      <c r="T62" s="50">
        <v>0</v>
      </c>
      <c r="U62" s="42" t="s">
        <v>36</v>
      </c>
      <c r="V62" s="43" t="s">
        <v>36</v>
      </c>
    </row>
    <row r="63" spans="1:22" ht="15">
      <c r="A63" s="47" t="s">
        <v>9</v>
      </c>
      <c r="B63" s="44" t="s">
        <v>51</v>
      </c>
      <c r="C63" s="44" t="s">
        <v>21</v>
      </c>
      <c r="D63" s="44" t="s">
        <v>154</v>
      </c>
      <c r="E63" s="44" t="s">
        <v>163</v>
      </c>
      <c r="F63" s="44" t="s">
        <v>75</v>
      </c>
      <c r="G63" s="44" t="s">
        <v>75</v>
      </c>
      <c r="H63" s="48" t="s">
        <v>123</v>
      </c>
      <c r="I63" s="49">
        <v>134.744672</v>
      </c>
      <c r="J63" s="45">
        <v>37.321452</v>
      </c>
      <c r="K63" s="46">
        <v>172.066124</v>
      </c>
      <c r="L63" s="45">
        <v>2166.358906</v>
      </c>
      <c r="M63" s="45">
        <v>692.332298</v>
      </c>
      <c r="N63" s="50">
        <v>2858.691204</v>
      </c>
      <c r="O63" s="49">
        <v>34.585043</v>
      </c>
      <c r="P63" s="45">
        <v>9.208117</v>
      </c>
      <c r="Q63" s="46">
        <v>43.79316</v>
      </c>
      <c r="R63" s="45">
        <v>280.497324</v>
      </c>
      <c r="S63" s="45">
        <v>107.187449</v>
      </c>
      <c r="T63" s="50">
        <v>387.684772</v>
      </c>
      <c r="U63" s="42" t="s">
        <v>36</v>
      </c>
      <c r="V63" s="43" t="s">
        <v>36</v>
      </c>
    </row>
    <row r="64" spans="1:22" ht="15">
      <c r="A64" s="47" t="s">
        <v>9</v>
      </c>
      <c r="B64" s="44" t="s">
        <v>51</v>
      </c>
      <c r="C64" s="44" t="s">
        <v>21</v>
      </c>
      <c r="D64" s="44" t="s">
        <v>154</v>
      </c>
      <c r="E64" s="44" t="s">
        <v>161</v>
      </c>
      <c r="F64" s="44" t="s">
        <v>159</v>
      </c>
      <c r="G64" s="44" t="s">
        <v>160</v>
      </c>
      <c r="H64" s="48" t="s">
        <v>161</v>
      </c>
      <c r="I64" s="49">
        <v>125.185397</v>
      </c>
      <c r="J64" s="45">
        <v>27.399363</v>
      </c>
      <c r="K64" s="46">
        <v>152.584761</v>
      </c>
      <c r="L64" s="45">
        <v>1363.470529</v>
      </c>
      <c r="M64" s="45">
        <v>357.044161</v>
      </c>
      <c r="N64" s="50">
        <v>1720.514691</v>
      </c>
      <c r="O64" s="49">
        <v>179.889583</v>
      </c>
      <c r="P64" s="45">
        <v>34.568062</v>
      </c>
      <c r="Q64" s="46">
        <v>214.457645</v>
      </c>
      <c r="R64" s="45">
        <v>2184.778396</v>
      </c>
      <c r="S64" s="45">
        <v>413.888494</v>
      </c>
      <c r="T64" s="50">
        <v>2598.66689</v>
      </c>
      <c r="U64" s="27">
        <f>+((K64/Q64)-1)*100</f>
        <v>-28.850864234753683</v>
      </c>
      <c r="V64" s="37">
        <f t="shared" si="0"/>
        <v>-33.79241111583947</v>
      </c>
    </row>
    <row r="65" spans="1:22" ht="15">
      <c r="A65" s="47" t="s">
        <v>9</v>
      </c>
      <c r="B65" s="44" t="s">
        <v>51</v>
      </c>
      <c r="C65" s="44" t="s">
        <v>21</v>
      </c>
      <c r="D65" s="44" t="s">
        <v>164</v>
      </c>
      <c r="E65" s="44" t="s">
        <v>165</v>
      </c>
      <c r="F65" s="44" t="s">
        <v>24</v>
      </c>
      <c r="G65" s="44" t="s">
        <v>102</v>
      </c>
      <c r="H65" s="48" t="s">
        <v>134</v>
      </c>
      <c r="I65" s="49">
        <v>0</v>
      </c>
      <c r="J65" s="45">
        <v>0</v>
      </c>
      <c r="K65" s="46">
        <v>0</v>
      </c>
      <c r="L65" s="45">
        <v>0</v>
      </c>
      <c r="M65" s="45">
        <v>0</v>
      </c>
      <c r="N65" s="50">
        <v>0</v>
      </c>
      <c r="O65" s="49">
        <v>0</v>
      </c>
      <c r="P65" s="45">
        <v>0</v>
      </c>
      <c r="Q65" s="46">
        <v>0</v>
      </c>
      <c r="R65" s="45">
        <v>0</v>
      </c>
      <c r="S65" s="45">
        <v>1541.5492</v>
      </c>
      <c r="T65" s="50">
        <v>1541.5492</v>
      </c>
      <c r="U65" s="42" t="s">
        <v>36</v>
      </c>
      <c r="V65" s="43" t="s">
        <v>36</v>
      </c>
    </row>
    <row r="66" spans="1:22" ht="15">
      <c r="A66" s="47" t="s">
        <v>9</v>
      </c>
      <c r="B66" s="44" t="s">
        <v>51</v>
      </c>
      <c r="C66" s="44" t="s">
        <v>220</v>
      </c>
      <c r="D66" s="44" t="s">
        <v>221</v>
      </c>
      <c r="E66" s="44" t="s">
        <v>222</v>
      </c>
      <c r="F66" s="44" t="s">
        <v>91</v>
      </c>
      <c r="G66" s="44" t="s">
        <v>91</v>
      </c>
      <c r="H66" s="48" t="s">
        <v>223</v>
      </c>
      <c r="I66" s="49">
        <v>17.6</v>
      </c>
      <c r="J66" s="45">
        <v>0</v>
      </c>
      <c r="K66" s="46">
        <v>17.6</v>
      </c>
      <c r="L66" s="45">
        <v>41.942119</v>
      </c>
      <c r="M66" s="45">
        <v>0</v>
      </c>
      <c r="N66" s="50">
        <v>41.942119</v>
      </c>
      <c r="O66" s="49">
        <v>0</v>
      </c>
      <c r="P66" s="45">
        <v>0</v>
      </c>
      <c r="Q66" s="46">
        <v>0</v>
      </c>
      <c r="R66" s="45">
        <v>26.472568</v>
      </c>
      <c r="S66" s="45">
        <v>0</v>
      </c>
      <c r="T66" s="50">
        <v>26.472568</v>
      </c>
      <c r="U66" s="42" t="s">
        <v>36</v>
      </c>
      <c r="V66" s="37">
        <f t="shared" si="0"/>
        <v>58.43615549500147</v>
      </c>
    </row>
    <row r="67" spans="1:22" ht="15">
      <c r="A67" s="47" t="s">
        <v>9</v>
      </c>
      <c r="B67" s="44" t="s">
        <v>51</v>
      </c>
      <c r="C67" s="44" t="s">
        <v>21</v>
      </c>
      <c r="D67" s="44" t="s">
        <v>166</v>
      </c>
      <c r="E67" s="44" t="s">
        <v>167</v>
      </c>
      <c r="F67" s="44" t="s">
        <v>23</v>
      </c>
      <c r="G67" s="44" t="s">
        <v>22</v>
      </c>
      <c r="H67" s="48" t="s">
        <v>72</v>
      </c>
      <c r="I67" s="49">
        <v>89.546667</v>
      </c>
      <c r="J67" s="45">
        <v>10.552183</v>
      </c>
      <c r="K67" s="46">
        <v>100.09885</v>
      </c>
      <c r="L67" s="45">
        <v>896.177009</v>
      </c>
      <c r="M67" s="45">
        <v>130.663094</v>
      </c>
      <c r="N67" s="50">
        <v>1026.840103</v>
      </c>
      <c r="O67" s="49">
        <v>61.911689</v>
      </c>
      <c r="P67" s="45">
        <v>8.794421</v>
      </c>
      <c r="Q67" s="46">
        <v>70.70611</v>
      </c>
      <c r="R67" s="45">
        <v>876.032391</v>
      </c>
      <c r="S67" s="45">
        <v>120.860613</v>
      </c>
      <c r="T67" s="50">
        <v>996.893005</v>
      </c>
      <c r="U67" s="27">
        <f>+((K67/Q67)-1)*100</f>
        <v>41.57029710727971</v>
      </c>
      <c r="V67" s="37">
        <f t="shared" si="0"/>
        <v>3.0040433476609563</v>
      </c>
    </row>
    <row r="68" spans="1:22" ht="15">
      <c r="A68" s="47" t="s">
        <v>9</v>
      </c>
      <c r="B68" s="44" t="s">
        <v>51</v>
      </c>
      <c r="C68" s="44" t="s">
        <v>21</v>
      </c>
      <c r="D68" s="44" t="s">
        <v>168</v>
      </c>
      <c r="E68" s="44" t="s">
        <v>169</v>
      </c>
      <c r="F68" s="44" t="s">
        <v>59</v>
      </c>
      <c r="G68" s="44" t="s">
        <v>59</v>
      </c>
      <c r="H68" s="48" t="s">
        <v>170</v>
      </c>
      <c r="I68" s="49">
        <v>20327.357931</v>
      </c>
      <c r="J68" s="45">
        <v>0</v>
      </c>
      <c r="K68" s="46">
        <v>20327.357931</v>
      </c>
      <c r="L68" s="45">
        <v>214706.281698</v>
      </c>
      <c r="M68" s="45">
        <v>0</v>
      </c>
      <c r="N68" s="50">
        <v>214706.281698</v>
      </c>
      <c r="O68" s="49">
        <v>21279.074388</v>
      </c>
      <c r="P68" s="45">
        <v>0</v>
      </c>
      <c r="Q68" s="46">
        <v>21279.074388</v>
      </c>
      <c r="R68" s="45">
        <v>235943.288333</v>
      </c>
      <c r="S68" s="45">
        <v>0</v>
      </c>
      <c r="T68" s="50">
        <v>235943.288333</v>
      </c>
      <c r="U68" s="27">
        <f>+((K68/Q68)-1)*100</f>
        <v>-4.4725463130891985</v>
      </c>
      <c r="V68" s="37">
        <f t="shared" si="0"/>
        <v>-9.000894573032747</v>
      </c>
    </row>
    <row r="69" spans="1:22" ht="15">
      <c r="A69" s="47" t="s">
        <v>9</v>
      </c>
      <c r="B69" s="44" t="s">
        <v>229</v>
      </c>
      <c r="C69" s="44" t="s">
        <v>21</v>
      </c>
      <c r="D69" s="44" t="s">
        <v>168</v>
      </c>
      <c r="E69" s="44" t="s">
        <v>169</v>
      </c>
      <c r="F69" s="44" t="s">
        <v>59</v>
      </c>
      <c r="G69" s="44" t="s">
        <v>59</v>
      </c>
      <c r="H69" s="48" t="s">
        <v>170</v>
      </c>
      <c r="I69" s="49">
        <v>8210.1789</v>
      </c>
      <c r="J69" s="45">
        <v>0</v>
      </c>
      <c r="K69" s="46">
        <v>8210.1789</v>
      </c>
      <c r="L69" s="45">
        <v>93663.6327</v>
      </c>
      <c r="M69" s="45">
        <v>0</v>
      </c>
      <c r="N69" s="50">
        <v>93663.6327</v>
      </c>
      <c r="O69" s="49">
        <v>8192.1807</v>
      </c>
      <c r="P69" s="45">
        <v>0</v>
      </c>
      <c r="Q69" s="46">
        <v>8192.1807</v>
      </c>
      <c r="R69" s="45">
        <v>88229.1762</v>
      </c>
      <c r="S69" s="45">
        <v>0</v>
      </c>
      <c r="T69" s="50">
        <v>88229.1762</v>
      </c>
      <c r="U69" s="27">
        <f>+((K69/Q69)-1)*100</f>
        <v>0.21969974368363232</v>
      </c>
      <c r="V69" s="37">
        <f t="shared" si="0"/>
        <v>6.159477776014866</v>
      </c>
    </row>
    <row r="70" spans="1:22" ht="15">
      <c r="A70" s="47" t="s">
        <v>9</v>
      </c>
      <c r="B70" s="44" t="s">
        <v>51</v>
      </c>
      <c r="C70" s="44" t="s">
        <v>21</v>
      </c>
      <c r="D70" s="44" t="s">
        <v>171</v>
      </c>
      <c r="E70" s="44" t="s">
        <v>172</v>
      </c>
      <c r="F70" s="44" t="s">
        <v>24</v>
      </c>
      <c r="G70" s="44" t="s">
        <v>110</v>
      </c>
      <c r="H70" s="48" t="s">
        <v>111</v>
      </c>
      <c r="I70" s="49">
        <v>556.280732</v>
      </c>
      <c r="J70" s="45">
        <v>54.227723</v>
      </c>
      <c r="K70" s="46">
        <v>610.508455</v>
      </c>
      <c r="L70" s="45">
        <v>5660.629474</v>
      </c>
      <c r="M70" s="45">
        <v>863.857521</v>
      </c>
      <c r="N70" s="50">
        <v>6524.486996</v>
      </c>
      <c r="O70" s="49">
        <v>416.04091</v>
      </c>
      <c r="P70" s="45">
        <v>83.412484</v>
      </c>
      <c r="Q70" s="46">
        <v>499.453394</v>
      </c>
      <c r="R70" s="45">
        <v>1342.929383</v>
      </c>
      <c r="S70" s="45">
        <v>204.988227</v>
      </c>
      <c r="T70" s="50">
        <v>1547.91761</v>
      </c>
      <c r="U70" s="27">
        <f>+((K70/Q70)-1)*100</f>
        <v>22.23532011877769</v>
      </c>
      <c r="V70" s="43" t="s">
        <v>36</v>
      </c>
    </row>
    <row r="71" spans="1:22" ht="15">
      <c r="A71" s="47" t="s">
        <v>9</v>
      </c>
      <c r="B71" s="44" t="s">
        <v>51</v>
      </c>
      <c r="C71" s="44" t="s">
        <v>21</v>
      </c>
      <c r="D71" s="44" t="s">
        <v>171</v>
      </c>
      <c r="E71" s="44" t="s">
        <v>173</v>
      </c>
      <c r="F71" s="44" t="s">
        <v>24</v>
      </c>
      <c r="G71" s="44" t="s">
        <v>110</v>
      </c>
      <c r="H71" s="48" t="s">
        <v>174</v>
      </c>
      <c r="I71" s="49">
        <v>0</v>
      </c>
      <c r="J71" s="45">
        <v>0</v>
      </c>
      <c r="K71" s="46">
        <v>0</v>
      </c>
      <c r="L71" s="45">
        <v>0</v>
      </c>
      <c r="M71" s="45">
        <v>0</v>
      </c>
      <c r="N71" s="50">
        <v>0</v>
      </c>
      <c r="O71" s="49">
        <v>0</v>
      </c>
      <c r="P71" s="45">
        <v>0</v>
      </c>
      <c r="Q71" s="46">
        <v>0</v>
      </c>
      <c r="R71" s="45">
        <v>3400.616014</v>
      </c>
      <c r="S71" s="45">
        <v>507.241151</v>
      </c>
      <c r="T71" s="50">
        <v>3907.857165</v>
      </c>
      <c r="U71" s="42" t="s">
        <v>36</v>
      </c>
      <c r="V71" s="43" t="s">
        <v>36</v>
      </c>
    </row>
    <row r="72" spans="1:22" ht="15">
      <c r="A72" s="47" t="s">
        <v>9</v>
      </c>
      <c r="B72" s="44" t="s">
        <v>51</v>
      </c>
      <c r="C72" s="44" t="s">
        <v>201</v>
      </c>
      <c r="D72" s="44" t="s">
        <v>218</v>
      </c>
      <c r="E72" s="44" t="s">
        <v>219</v>
      </c>
      <c r="F72" s="44" t="s">
        <v>66</v>
      </c>
      <c r="G72" s="44" t="s">
        <v>114</v>
      </c>
      <c r="H72" s="48" t="s">
        <v>219</v>
      </c>
      <c r="I72" s="49">
        <v>60.263406</v>
      </c>
      <c r="J72" s="45">
        <v>0</v>
      </c>
      <c r="K72" s="46">
        <v>60.263406</v>
      </c>
      <c r="L72" s="45">
        <v>636.661474</v>
      </c>
      <c r="M72" s="45">
        <v>0</v>
      </c>
      <c r="N72" s="50">
        <v>636.661474</v>
      </c>
      <c r="O72" s="49">
        <v>0</v>
      </c>
      <c r="P72" s="45">
        <v>0</v>
      </c>
      <c r="Q72" s="46">
        <v>0</v>
      </c>
      <c r="R72" s="45">
        <v>0</v>
      </c>
      <c r="S72" s="45">
        <v>0</v>
      </c>
      <c r="T72" s="50">
        <v>0</v>
      </c>
      <c r="U72" s="42" t="s">
        <v>36</v>
      </c>
      <c r="V72" s="43" t="s">
        <v>36</v>
      </c>
    </row>
    <row r="73" spans="1:22" ht="15">
      <c r="A73" s="47" t="s">
        <v>9</v>
      </c>
      <c r="B73" s="44" t="s">
        <v>51</v>
      </c>
      <c r="C73" s="44" t="s">
        <v>21</v>
      </c>
      <c r="D73" s="44" t="s">
        <v>175</v>
      </c>
      <c r="E73" s="44" t="s">
        <v>176</v>
      </c>
      <c r="F73" s="44" t="s">
        <v>75</v>
      </c>
      <c r="G73" s="44" t="s">
        <v>75</v>
      </c>
      <c r="H73" s="48" t="s">
        <v>177</v>
      </c>
      <c r="I73" s="49">
        <v>420.9285</v>
      </c>
      <c r="J73" s="45">
        <v>0</v>
      </c>
      <c r="K73" s="46">
        <v>420.9285</v>
      </c>
      <c r="L73" s="45">
        <v>8204.8816</v>
      </c>
      <c r="M73" s="45">
        <v>0</v>
      </c>
      <c r="N73" s="50">
        <v>8204.8816</v>
      </c>
      <c r="O73" s="49">
        <v>688.3988</v>
      </c>
      <c r="P73" s="45">
        <v>0</v>
      </c>
      <c r="Q73" s="46">
        <v>688.3988</v>
      </c>
      <c r="R73" s="45">
        <v>688.3988</v>
      </c>
      <c r="S73" s="45">
        <v>0</v>
      </c>
      <c r="T73" s="50">
        <v>688.3988</v>
      </c>
      <c r="U73" s="27">
        <f aca="true" t="shared" si="1" ref="U73:U93">+((K73/Q73)-1)*100</f>
        <v>-38.853975341037795</v>
      </c>
      <c r="V73" s="43" t="s">
        <v>36</v>
      </c>
    </row>
    <row r="74" spans="1:22" ht="15">
      <c r="A74" s="47" t="s">
        <v>9</v>
      </c>
      <c r="B74" s="44" t="s">
        <v>51</v>
      </c>
      <c r="C74" s="44" t="s">
        <v>21</v>
      </c>
      <c r="D74" s="44" t="s">
        <v>175</v>
      </c>
      <c r="E74" s="44" t="s">
        <v>178</v>
      </c>
      <c r="F74" s="44" t="s">
        <v>75</v>
      </c>
      <c r="G74" s="44" t="s">
        <v>75</v>
      </c>
      <c r="H74" s="48" t="s">
        <v>177</v>
      </c>
      <c r="I74" s="49">
        <v>0</v>
      </c>
      <c r="J74" s="45">
        <v>145.9929</v>
      </c>
      <c r="K74" s="46">
        <v>145.9929</v>
      </c>
      <c r="L74" s="45">
        <v>39.6584</v>
      </c>
      <c r="M74" s="45">
        <v>1674.6281</v>
      </c>
      <c r="N74" s="50">
        <v>1714.2865</v>
      </c>
      <c r="O74" s="49">
        <v>0</v>
      </c>
      <c r="P74" s="45">
        <v>147.9594</v>
      </c>
      <c r="Q74" s="46">
        <v>147.9594</v>
      </c>
      <c r="R74" s="45">
        <v>6265.3697</v>
      </c>
      <c r="S74" s="45">
        <v>2030.9546</v>
      </c>
      <c r="T74" s="50">
        <v>8296.3243</v>
      </c>
      <c r="U74" s="27">
        <f t="shared" si="1"/>
        <v>-1.3290808154128753</v>
      </c>
      <c r="V74" s="37">
        <f aca="true" t="shared" si="2" ref="V73:V93">+((N74/T74)-1)*100</f>
        <v>-79.3367949707559</v>
      </c>
    </row>
    <row r="75" spans="1:22" ht="15">
      <c r="A75" s="47" t="s">
        <v>9</v>
      </c>
      <c r="B75" s="44" t="s">
        <v>51</v>
      </c>
      <c r="C75" s="44" t="s">
        <v>21</v>
      </c>
      <c r="D75" s="44" t="s">
        <v>179</v>
      </c>
      <c r="E75" s="44" t="s">
        <v>180</v>
      </c>
      <c r="F75" s="44" t="s">
        <v>26</v>
      </c>
      <c r="G75" s="44" t="s">
        <v>181</v>
      </c>
      <c r="H75" s="48" t="s">
        <v>182</v>
      </c>
      <c r="I75" s="49">
        <v>971.470176</v>
      </c>
      <c r="J75" s="45">
        <v>0</v>
      </c>
      <c r="K75" s="46">
        <v>971.470176</v>
      </c>
      <c r="L75" s="45">
        <v>17221.599227</v>
      </c>
      <c r="M75" s="45">
        <v>0</v>
      </c>
      <c r="N75" s="50">
        <v>17221.599227</v>
      </c>
      <c r="O75" s="49">
        <v>3.76756</v>
      </c>
      <c r="P75" s="45">
        <v>0</v>
      </c>
      <c r="Q75" s="46">
        <v>3.76756</v>
      </c>
      <c r="R75" s="45">
        <v>24129.961068</v>
      </c>
      <c r="S75" s="45">
        <v>0</v>
      </c>
      <c r="T75" s="50">
        <v>24129.961068</v>
      </c>
      <c r="U75" s="42" t="s">
        <v>36</v>
      </c>
      <c r="V75" s="37">
        <f t="shared" si="2"/>
        <v>-28.629809312711828</v>
      </c>
    </row>
    <row r="76" spans="1:22" ht="15">
      <c r="A76" s="47" t="s">
        <v>9</v>
      </c>
      <c r="B76" s="44" t="s">
        <v>51</v>
      </c>
      <c r="C76" s="44" t="s">
        <v>21</v>
      </c>
      <c r="D76" s="44" t="s">
        <v>179</v>
      </c>
      <c r="E76" s="44" t="s">
        <v>183</v>
      </c>
      <c r="F76" s="44" t="s">
        <v>26</v>
      </c>
      <c r="G76" s="44" t="s">
        <v>181</v>
      </c>
      <c r="H76" s="48" t="s">
        <v>182</v>
      </c>
      <c r="I76" s="49">
        <v>15530.507517</v>
      </c>
      <c r="J76" s="45">
        <v>0</v>
      </c>
      <c r="K76" s="46">
        <v>15530.507517</v>
      </c>
      <c r="L76" s="45">
        <v>171731.267509</v>
      </c>
      <c r="M76" s="45">
        <v>0</v>
      </c>
      <c r="N76" s="50">
        <v>171731.267509</v>
      </c>
      <c r="O76" s="49">
        <v>17358.04758</v>
      </c>
      <c r="P76" s="45">
        <v>0</v>
      </c>
      <c r="Q76" s="46">
        <v>17358.04758</v>
      </c>
      <c r="R76" s="45">
        <v>171999.660507</v>
      </c>
      <c r="S76" s="45">
        <v>0</v>
      </c>
      <c r="T76" s="50">
        <v>171999.660507</v>
      </c>
      <c r="U76" s="27">
        <f t="shared" si="1"/>
        <v>-10.528488613579423</v>
      </c>
      <c r="V76" s="37">
        <f t="shared" si="2"/>
        <v>-0.15604274869430723</v>
      </c>
    </row>
    <row r="77" spans="1:22" ht="15">
      <c r="A77" s="47" t="s">
        <v>9</v>
      </c>
      <c r="B77" s="44" t="s">
        <v>51</v>
      </c>
      <c r="C77" s="44" t="s">
        <v>21</v>
      </c>
      <c r="D77" s="44" t="s">
        <v>179</v>
      </c>
      <c r="E77" s="44" t="s">
        <v>184</v>
      </c>
      <c r="F77" s="44" t="s">
        <v>185</v>
      </c>
      <c r="G77" s="44" t="s">
        <v>186</v>
      </c>
      <c r="H77" s="48" t="s">
        <v>187</v>
      </c>
      <c r="I77" s="49">
        <v>119.414784</v>
      </c>
      <c r="J77" s="45">
        <v>0</v>
      </c>
      <c r="K77" s="46">
        <v>119.414784</v>
      </c>
      <c r="L77" s="45">
        <v>12635.649195</v>
      </c>
      <c r="M77" s="45">
        <v>0</v>
      </c>
      <c r="N77" s="50">
        <v>12635.649195</v>
      </c>
      <c r="O77" s="49">
        <v>3314.103814</v>
      </c>
      <c r="P77" s="45">
        <v>0</v>
      </c>
      <c r="Q77" s="46">
        <v>3314.103814</v>
      </c>
      <c r="R77" s="45">
        <v>18539.155207</v>
      </c>
      <c r="S77" s="45">
        <v>0</v>
      </c>
      <c r="T77" s="50">
        <v>18539.155207</v>
      </c>
      <c r="U77" s="27">
        <f t="shared" si="1"/>
        <v>-96.39676996551684</v>
      </c>
      <c r="V77" s="37">
        <f t="shared" si="2"/>
        <v>-31.843446727124647</v>
      </c>
    </row>
    <row r="78" spans="1:22" ht="15">
      <c r="A78" s="47" t="s">
        <v>9</v>
      </c>
      <c r="B78" s="44" t="s">
        <v>51</v>
      </c>
      <c r="C78" s="44" t="s">
        <v>21</v>
      </c>
      <c r="D78" s="44" t="s">
        <v>179</v>
      </c>
      <c r="E78" s="44" t="s">
        <v>243</v>
      </c>
      <c r="F78" s="44" t="s">
        <v>185</v>
      </c>
      <c r="G78" s="44" t="s">
        <v>186</v>
      </c>
      <c r="H78" s="48" t="s">
        <v>187</v>
      </c>
      <c r="I78" s="49">
        <v>6051.432048</v>
      </c>
      <c r="J78" s="45">
        <v>0</v>
      </c>
      <c r="K78" s="46">
        <v>6051.432048</v>
      </c>
      <c r="L78" s="45">
        <v>89675.074909</v>
      </c>
      <c r="M78" s="45">
        <v>0</v>
      </c>
      <c r="N78" s="50">
        <v>89675.074909</v>
      </c>
      <c r="O78" s="49">
        <v>7606.983216</v>
      </c>
      <c r="P78" s="45">
        <v>0</v>
      </c>
      <c r="Q78" s="46">
        <v>7606.983216</v>
      </c>
      <c r="R78" s="45">
        <v>83143.470224</v>
      </c>
      <c r="S78" s="45">
        <v>0</v>
      </c>
      <c r="T78" s="50">
        <v>83143.470224</v>
      </c>
      <c r="U78" s="27">
        <f t="shared" si="1"/>
        <v>-20.44898909107834</v>
      </c>
      <c r="V78" s="37">
        <f t="shared" si="2"/>
        <v>7.855823996043165</v>
      </c>
    </row>
    <row r="79" spans="1:22" ht="15">
      <c r="A79" s="47" t="s">
        <v>9</v>
      </c>
      <c r="B79" s="44" t="s">
        <v>51</v>
      </c>
      <c r="C79" s="44" t="s">
        <v>21</v>
      </c>
      <c r="D79" s="44" t="s">
        <v>179</v>
      </c>
      <c r="E79" s="44" t="s">
        <v>188</v>
      </c>
      <c r="F79" s="44" t="s">
        <v>185</v>
      </c>
      <c r="G79" s="44" t="s">
        <v>186</v>
      </c>
      <c r="H79" s="48" t="s">
        <v>187</v>
      </c>
      <c r="I79" s="49">
        <v>3955.796424</v>
      </c>
      <c r="J79" s="45">
        <v>0</v>
      </c>
      <c r="K79" s="46">
        <v>3955.796424</v>
      </c>
      <c r="L79" s="45">
        <v>24814.035784</v>
      </c>
      <c r="M79" s="45">
        <v>0</v>
      </c>
      <c r="N79" s="50">
        <v>24814.035784</v>
      </c>
      <c r="O79" s="49">
        <v>118.384392</v>
      </c>
      <c r="P79" s="45">
        <v>0</v>
      </c>
      <c r="Q79" s="46">
        <v>118.384392</v>
      </c>
      <c r="R79" s="45">
        <v>12466.222287</v>
      </c>
      <c r="S79" s="45">
        <v>0</v>
      </c>
      <c r="T79" s="50">
        <v>12466.222287</v>
      </c>
      <c r="U79" s="42" t="s">
        <v>36</v>
      </c>
      <c r="V79" s="37">
        <f t="shared" si="2"/>
        <v>99.05016301431205</v>
      </c>
    </row>
    <row r="80" spans="1:22" ht="15">
      <c r="A80" s="47" t="s">
        <v>9</v>
      </c>
      <c r="B80" s="44" t="s">
        <v>229</v>
      </c>
      <c r="C80" s="44" t="s">
        <v>21</v>
      </c>
      <c r="D80" s="44" t="s">
        <v>179</v>
      </c>
      <c r="E80" s="44" t="s">
        <v>180</v>
      </c>
      <c r="F80" s="44" t="s">
        <v>26</v>
      </c>
      <c r="G80" s="44" t="s">
        <v>181</v>
      </c>
      <c r="H80" s="48" t="s">
        <v>182</v>
      </c>
      <c r="I80" s="49">
        <v>264.469471</v>
      </c>
      <c r="J80" s="45">
        <v>0</v>
      </c>
      <c r="K80" s="46">
        <v>264.469471</v>
      </c>
      <c r="L80" s="45">
        <v>3128.931895</v>
      </c>
      <c r="M80" s="45">
        <v>0</v>
      </c>
      <c r="N80" s="50">
        <v>3128.931895</v>
      </c>
      <c r="O80" s="49">
        <v>364.498906</v>
      </c>
      <c r="P80" s="45">
        <v>0</v>
      </c>
      <c r="Q80" s="46">
        <v>364.498906</v>
      </c>
      <c r="R80" s="45">
        <v>4652.382358</v>
      </c>
      <c r="S80" s="45">
        <v>0</v>
      </c>
      <c r="T80" s="50">
        <v>4652.382358</v>
      </c>
      <c r="U80" s="27">
        <f t="shared" si="1"/>
        <v>-27.443000062118152</v>
      </c>
      <c r="V80" s="37">
        <f t="shared" si="2"/>
        <v>-32.745598830249875</v>
      </c>
    </row>
    <row r="81" spans="1:22" ht="15">
      <c r="A81" s="47" t="s">
        <v>9</v>
      </c>
      <c r="B81" s="44" t="s">
        <v>229</v>
      </c>
      <c r="C81" s="44" t="s">
        <v>21</v>
      </c>
      <c r="D81" s="44" t="s">
        <v>179</v>
      </c>
      <c r="E81" s="44" t="s">
        <v>184</v>
      </c>
      <c r="F81" s="44" t="s">
        <v>185</v>
      </c>
      <c r="G81" s="44" t="s">
        <v>186</v>
      </c>
      <c r="H81" s="48" t="s">
        <v>187</v>
      </c>
      <c r="I81" s="49">
        <v>1590.20682</v>
      </c>
      <c r="J81" s="45">
        <v>0</v>
      </c>
      <c r="K81" s="46">
        <v>1590.20682</v>
      </c>
      <c r="L81" s="45">
        <v>8335.58043</v>
      </c>
      <c r="M81" s="45">
        <v>0</v>
      </c>
      <c r="N81" s="50">
        <v>8335.58043</v>
      </c>
      <c r="O81" s="49">
        <v>377.078869</v>
      </c>
      <c r="P81" s="45">
        <v>0</v>
      </c>
      <c r="Q81" s="46">
        <v>377.078869</v>
      </c>
      <c r="R81" s="45">
        <v>12589.561345</v>
      </c>
      <c r="S81" s="45">
        <v>0</v>
      </c>
      <c r="T81" s="50">
        <v>12589.561345</v>
      </c>
      <c r="U81" s="42" t="s">
        <v>36</v>
      </c>
      <c r="V81" s="37">
        <f t="shared" si="2"/>
        <v>-33.78974690559403</v>
      </c>
    </row>
    <row r="82" spans="1:22" ht="15">
      <c r="A82" s="47" t="s">
        <v>9</v>
      </c>
      <c r="B82" s="44" t="s">
        <v>229</v>
      </c>
      <c r="C82" s="44" t="s">
        <v>21</v>
      </c>
      <c r="D82" s="44" t="s">
        <v>179</v>
      </c>
      <c r="E82" s="44" t="s">
        <v>243</v>
      </c>
      <c r="F82" s="44" t="s">
        <v>185</v>
      </c>
      <c r="G82" s="44" t="s">
        <v>186</v>
      </c>
      <c r="H82" s="48" t="s">
        <v>187</v>
      </c>
      <c r="I82" s="49">
        <v>1194.287611</v>
      </c>
      <c r="J82" s="45">
        <v>0</v>
      </c>
      <c r="K82" s="46">
        <v>1194.287611</v>
      </c>
      <c r="L82" s="45">
        <v>10929.320867</v>
      </c>
      <c r="M82" s="45">
        <v>0</v>
      </c>
      <c r="N82" s="50">
        <v>10929.320867</v>
      </c>
      <c r="O82" s="49">
        <v>1342.315973</v>
      </c>
      <c r="P82" s="45">
        <v>0</v>
      </c>
      <c r="Q82" s="46">
        <v>1342.315973</v>
      </c>
      <c r="R82" s="45">
        <v>11903.175739</v>
      </c>
      <c r="S82" s="45">
        <v>0</v>
      </c>
      <c r="T82" s="50">
        <v>11903.175739</v>
      </c>
      <c r="U82" s="27">
        <f t="shared" si="1"/>
        <v>-11.027832863313469</v>
      </c>
      <c r="V82" s="37">
        <f t="shared" si="2"/>
        <v>-8.181471007012242</v>
      </c>
    </row>
    <row r="83" spans="1:22" ht="15">
      <c r="A83" s="47" t="s">
        <v>9</v>
      </c>
      <c r="B83" s="44" t="s">
        <v>229</v>
      </c>
      <c r="C83" s="44" t="s">
        <v>21</v>
      </c>
      <c r="D83" s="44" t="s">
        <v>179</v>
      </c>
      <c r="E83" s="44" t="s">
        <v>188</v>
      </c>
      <c r="F83" s="44" t="s">
        <v>185</v>
      </c>
      <c r="G83" s="44" t="s">
        <v>186</v>
      </c>
      <c r="H83" s="48" t="s">
        <v>187</v>
      </c>
      <c r="I83" s="49">
        <v>73.849852</v>
      </c>
      <c r="J83" s="45">
        <v>0</v>
      </c>
      <c r="K83" s="46">
        <v>73.849852</v>
      </c>
      <c r="L83" s="45">
        <v>15567.578538</v>
      </c>
      <c r="M83" s="45">
        <v>0</v>
      </c>
      <c r="N83" s="50">
        <v>15567.578538</v>
      </c>
      <c r="O83" s="49">
        <v>1248.976253</v>
      </c>
      <c r="P83" s="45">
        <v>0</v>
      </c>
      <c r="Q83" s="46">
        <v>1248.976253</v>
      </c>
      <c r="R83" s="45">
        <v>9653.805267</v>
      </c>
      <c r="S83" s="45">
        <v>0</v>
      </c>
      <c r="T83" s="50">
        <v>9653.805267</v>
      </c>
      <c r="U83" s="27">
        <f t="shared" si="1"/>
        <v>-94.08716924580311</v>
      </c>
      <c r="V83" s="37">
        <f t="shared" si="2"/>
        <v>61.25846862910416</v>
      </c>
    </row>
    <row r="84" spans="1:22" ht="15">
      <c r="A84" s="47" t="s">
        <v>9</v>
      </c>
      <c r="B84" s="44" t="s">
        <v>51</v>
      </c>
      <c r="C84" s="44" t="s">
        <v>21</v>
      </c>
      <c r="D84" s="44" t="s">
        <v>189</v>
      </c>
      <c r="E84" s="44" t="s">
        <v>190</v>
      </c>
      <c r="F84" s="44" t="s">
        <v>23</v>
      </c>
      <c r="G84" s="44" t="s">
        <v>22</v>
      </c>
      <c r="H84" s="48" t="s">
        <v>191</v>
      </c>
      <c r="I84" s="49">
        <v>0</v>
      </c>
      <c r="J84" s="45">
        <v>67.673966</v>
      </c>
      <c r="K84" s="46">
        <v>67.673966</v>
      </c>
      <c r="L84" s="45">
        <v>85.75162</v>
      </c>
      <c r="M84" s="45">
        <v>792.639867</v>
      </c>
      <c r="N84" s="50">
        <v>878.391487</v>
      </c>
      <c r="O84" s="49">
        <v>0</v>
      </c>
      <c r="P84" s="45">
        <v>70.2126</v>
      </c>
      <c r="Q84" s="46">
        <v>70.2126</v>
      </c>
      <c r="R84" s="45">
        <v>0</v>
      </c>
      <c r="S84" s="45">
        <v>840.476</v>
      </c>
      <c r="T84" s="50">
        <v>840.476</v>
      </c>
      <c r="U84" s="27">
        <f t="shared" si="1"/>
        <v>-3.615638788479558</v>
      </c>
      <c r="V84" s="37">
        <f t="shared" si="2"/>
        <v>4.51119211018518</v>
      </c>
    </row>
    <row r="85" spans="1:22" ht="15">
      <c r="A85" s="47" t="s">
        <v>9</v>
      </c>
      <c r="B85" s="44" t="s">
        <v>51</v>
      </c>
      <c r="C85" s="44" t="s">
        <v>21</v>
      </c>
      <c r="D85" s="44" t="s">
        <v>189</v>
      </c>
      <c r="E85" s="44" t="s">
        <v>192</v>
      </c>
      <c r="F85" s="44" t="s">
        <v>23</v>
      </c>
      <c r="G85" s="44" t="s">
        <v>22</v>
      </c>
      <c r="H85" s="48" t="s">
        <v>22</v>
      </c>
      <c r="I85" s="49">
        <v>0</v>
      </c>
      <c r="J85" s="45">
        <v>11.509533</v>
      </c>
      <c r="K85" s="46">
        <v>11.509533</v>
      </c>
      <c r="L85" s="45">
        <v>0</v>
      </c>
      <c r="M85" s="45">
        <v>180.625758</v>
      </c>
      <c r="N85" s="50">
        <v>180.625758</v>
      </c>
      <c r="O85" s="49">
        <v>0</v>
      </c>
      <c r="P85" s="45">
        <v>32.091</v>
      </c>
      <c r="Q85" s="46">
        <v>32.091</v>
      </c>
      <c r="R85" s="45">
        <v>0</v>
      </c>
      <c r="S85" s="45">
        <v>202.3711</v>
      </c>
      <c r="T85" s="50">
        <v>202.3711</v>
      </c>
      <c r="U85" s="27">
        <f t="shared" si="1"/>
        <v>-64.13470131812657</v>
      </c>
      <c r="V85" s="37">
        <f t="shared" si="2"/>
        <v>-10.745280329058849</v>
      </c>
    </row>
    <row r="86" spans="1:22" ht="15">
      <c r="A86" s="47" t="s">
        <v>9</v>
      </c>
      <c r="B86" s="44" t="s">
        <v>51</v>
      </c>
      <c r="C86" s="44" t="s">
        <v>21</v>
      </c>
      <c r="D86" s="44" t="s">
        <v>189</v>
      </c>
      <c r="E86" s="44" t="s">
        <v>193</v>
      </c>
      <c r="F86" s="44" t="s">
        <v>23</v>
      </c>
      <c r="G86" s="44" t="s">
        <v>22</v>
      </c>
      <c r="H86" s="48" t="s">
        <v>72</v>
      </c>
      <c r="I86" s="49">
        <v>0</v>
      </c>
      <c r="J86" s="45">
        <v>0</v>
      </c>
      <c r="K86" s="46">
        <v>0</v>
      </c>
      <c r="L86" s="45">
        <v>0</v>
      </c>
      <c r="M86" s="45">
        <v>2.997003</v>
      </c>
      <c r="N86" s="50">
        <v>2.997003</v>
      </c>
      <c r="O86" s="49">
        <v>0</v>
      </c>
      <c r="P86" s="45">
        <v>0</v>
      </c>
      <c r="Q86" s="46">
        <v>0</v>
      </c>
      <c r="R86" s="45">
        <v>0</v>
      </c>
      <c r="S86" s="45">
        <v>0</v>
      </c>
      <c r="T86" s="50">
        <v>0</v>
      </c>
      <c r="U86" s="42" t="s">
        <v>36</v>
      </c>
      <c r="V86" s="43" t="s">
        <v>36</v>
      </c>
    </row>
    <row r="87" spans="1:22" ht="15">
      <c r="A87" s="47" t="s">
        <v>9</v>
      </c>
      <c r="B87" s="44" t="s">
        <v>51</v>
      </c>
      <c r="C87" s="44" t="s">
        <v>21</v>
      </c>
      <c r="D87" s="44" t="s">
        <v>189</v>
      </c>
      <c r="E87" s="44" t="s">
        <v>194</v>
      </c>
      <c r="F87" s="44" t="s">
        <v>23</v>
      </c>
      <c r="G87" s="44" t="s">
        <v>22</v>
      </c>
      <c r="H87" s="48" t="s">
        <v>191</v>
      </c>
      <c r="I87" s="49">
        <v>0</v>
      </c>
      <c r="J87" s="45">
        <v>2.755602</v>
      </c>
      <c r="K87" s="46">
        <v>2.755602</v>
      </c>
      <c r="L87" s="45">
        <v>0</v>
      </c>
      <c r="M87" s="45">
        <v>9.991164</v>
      </c>
      <c r="N87" s="50">
        <v>9.991164</v>
      </c>
      <c r="O87" s="49">
        <v>0</v>
      </c>
      <c r="P87" s="45">
        <v>0</v>
      </c>
      <c r="Q87" s="46">
        <v>0</v>
      </c>
      <c r="R87" s="45">
        <v>0</v>
      </c>
      <c r="S87" s="45">
        <v>0</v>
      </c>
      <c r="T87" s="50">
        <v>0</v>
      </c>
      <c r="U87" s="42" t="s">
        <v>36</v>
      </c>
      <c r="V87" s="43" t="s">
        <v>36</v>
      </c>
    </row>
    <row r="88" spans="1:22" ht="15">
      <c r="A88" s="47" t="s">
        <v>9</v>
      </c>
      <c r="B88" s="44" t="s">
        <v>51</v>
      </c>
      <c r="C88" s="44" t="s">
        <v>21</v>
      </c>
      <c r="D88" s="44" t="s">
        <v>189</v>
      </c>
      <c r="E88" s="44" t="s">
        <v>195</v>
      </c>
      <c r="F88" s="44" t="s">
        <v>23</v>
      </c>
      <c r="G88" s="44" t="s">
        <v>22</v>
      </c>
      <c r="H88" s="48" t="s">
        <v>22</v>
      </c>
      <c r="I88" s="49">
        <v>0</v>
      </c>
      <c r="J88" s="45">
        <v>0</v>
      </c>
      <c r="K88" s="46">
        <v>0</v>
      </c>
      <c r="L88" s="45">
        <v>0</v>
      </c>
      <c r="M88" s="45">
        <v>0.103918</v>
      </c>
      <c r="N88" s="50">
        <v>0.103918</v>
      </c>
      <c r="O88" s="49">
        <v>0</v>
      </c>
      <c r="P88" s="45">
        <v>0</v>
      </c>
      <c r="Q88" s="46">
        <v>0</v>
      </c>
      <c r="R88" s="45">
        <v>0</v>
      </c>
      <c r="S88" s="45">
        <v>0</v>
      </c>
      <c r="T88" s="50">
        <v>0</v>
      </c>
      <c r="U88" s="42" t="s">
        <v>36</v>
      </c>
      <c r="V88" s="43" t="s">
        <v>36</v>
      </c>
    </row>
    <row r="89" spans="1:22" ht="15">
      <c r="A89" s="47" t="s">
        <v>9</v>
      </c>
      <c r="B89" s="44" t="s">
        <v>51</v>
      </c>
      <c r="C89" s="44" t="s">
        <v>21</v>
      </c>
      <c r="D89" s="44" t="s">
        <v>189</v>
      </c>
      <c r="E89" s="44" t="s">
        <v>142</v>
      </c>
      <c r="F89" s="44" t="s">
        <v>23</v>
      </c>
      <c r="G89" s="44" t="s">
        <v>22</v>
      </c>
      <c r="H89" s="48" t="s">
        <v>22</v>
      </c>
      <c r="I89" s="49">
        <v>98.358759</v>
      </c>
      <c r="J89" s="45">
        <v>119.057934</v>
      </c>
      <c r="K89" s="46">
        <v>217.416693</v>
      </c>
      <c r="L89" s="45">
        <v>1169.390344</v>
      </c>
      <c r="M89" s="45">
        <v>1433.162594</v>
      </c>
      <c r="N89" s="50">
        <v>2602.552938</v>
      </c>
      <c r="O89" s="49">
        <v>83.396511</v>
      </c>
      <c r="P89" s="45">
        <v>151.3127</v>
      </c>
      <c r="Q89" s="46">
        <v>234.709211</v>
      </c>
      <c r="R89" s="45">
        <v>122.578552</v>
      </c>
      <c r="S89" s="45">
        <v>1876.166869</v>
      </c>
      <c r="T89" s="50">
        <v>1998.745421</v>
      </c>
      <c r="U89" s="27">
        <f t="shared" si="1"/>
        <v>-7.367635009433016</v>
      </c>
      <c r="V89" s="37">
        <f t="shared" si="2"/>
        <v>30.209325842903322</v>
      </c>
    </row>
    <row r="90" spans="1:22" ht="15">
      <c r="A90" s="47" t="s">
        <v>9</v>
      </c>
      <c r="B90" s="44" t="s">
        <v>51</v>
      </c>
      <c r="C90" s="44" t="s">
        <v>21</v>
      </c>
      <c r="D90" s="44" t="s">
        <v>189</v>
      </c>
      <c r="E90" s="44" t="s">
        <v>196</v>
      </c>
      <c r="F90" s="44" t="s">
        <v>23</v>
      </c>
      <c r="G90" s="44" t="s">
        <v>22</v>
      </c>
      <c r="H90" s="48" t="s">
        <v>72</v>
      </c>
      <c r="I90" s="49">
        <v>39.460131</v>
      </c>
      <c r="J90" s="45">
        <v>28.277322</v>
      </c>
      <c r="K90" s="46">
        <v>67.737453</v>
      </c>
      <c r="L90" s="45">
        <v>663.957023</v>
      </c>
      <c r="M90" s="45">
        <v>452.909649</v>
      </c>
      <c r="N90" s="50">
        <v>1116.866672</v>
      </c>
      <c r="O90" s="49">
        <v>0</v>
      </c>
      <c r="P90" s="45">
        <v>0</v>
      </c>
      <c r="Q90" s="46">
        <v>0</v>
      </c>
      <c r="R90" s="45">
        <v>0</v>
      </c>
      <c r="S90" s="45">
        <v>0</v>
      </c>
      <c r="T90" s="50">
        <v>0</v>
      </c>
      <c r="U90" s="42" t="s">
        <v>36</v>
      </c>
      <c r="V90" s="43" t="s">
        <v>36</v>
      </c>
    </row>
    <row r="91" spans="1:22" ht="15">
      <c r="A91" s="47" t="s">
        <v>9</v>
      </c>
      <c r="B91" s="44" t="s">
        <v>51</v>
      </c>
      <c r="C91" s="44" t="s">
        <v>21</v>
      </c>
      <c r="D91" s="44" t="s">
        <v>197</v>
      </c>
      <c r="E91" s="44" t="s">
        <v>198</v>
      </c>
      <c r="F91" s="44" t="s">
        <v>199</v>
      </c>
      <c r="G91" s="44" t="s">
        <v>200</v>
      </c>
      <c r="H91" s="48" t="s">
        <v>200</v>
      </c>
      <c r="I91" s="49">
        <v>8886.05134</v>
      </c>
      <c r="J91" s="45">
        <v>0</v>
      </c>
      <c r="K91" s="46">
        <v>8886.05134</v>
      </c>
      <c r="L91" s="45">
        <v>81738.68356</v>
      </c>
      <c r="M91" s="45">
        <v>0</v>
      </c>
      <c r="N91" s="50">
        <v>81738.68356</v>
      </c>
      <c r="O91" s="49">
        <v>9835.2438</v>
      </c>
      <c r="P91" s="45">
        <v>0</v>
      </c>
      <c r="Q91" s="46">
        <v>9835.2438</v>
      </c>
      <c r="R91" s="45">
        <v>83505.62228</v>
      </c>
      <c r="S91" s="45">
        <v>0</v>
      </c>
      <c r="T91" s="50">
        <v>83505.62228</v>
      </c>
      <c r="U91" s="27">
        <f t="shared" si="1"/>
        <v>-9.650929649552765</v>
      </c>
      <c r="V91" s="37">
        <f t="shared" si="2"/>
        <v>-2.1159518027125457</v>
      </c>
    </row>
    <row r="92" spans="1:22" ht="15">
      <c r="A92" s="47" t="s">
        <v>9</v>
      </c>
      <c r="B92" s="44" t="s">
        <v>224</v>
      </c>
      <c r="C92" s="44" t="s">
        <v>21</v>
      </c>
      <c r="D92" s="44" t="s">
        <v>197</v>
      </c>
      <c r="E92" s="44" t="s">
        <v>198</v>
      </c>
      <c r="F92" s="44" t="s">
        <v>199</v>
      </c>
      <c r="G92" s="44" t="s">
        <v>200</v>
      </c>
      <c r="H92" s="48" t="s">
        <v>200</v>
      </c>
      <c r="I92" s="49">
        <v>0</v>
      </c>
      <c r="J92" s="45">
        <v>17.449268</v>
      </c>
      <c r="K92" s="46">
        <v>17.449268</v>
      </c>
      <c r="L92" s="45">
        <v>0</v>
      </c>
      <c r="M92" s="45">
        <v>39.993609</v>
      </c>
      <c r="N92" s="50">
        <v>39.993609</v>
      </c>
      <c r="O92" s="49">
        <v>0</v>
      </c>
      <c r="P92" s="45">
        <v>0</v>
      </c>
      <c r="Q92" s="46">
        <v>0</v>
      </c>
      <c r="R92" s="45">
        <v>0</v>
      </c>
      <c r="S92" s="45">
        <v>0</v>
      </c>
      <c r="T92" s="50">
        <v>0</v>
      </c>
      <c r="U92" s="42" t="s">
        <v>36</v>
      </c>
      <c r="V92" s="43" t="s">
        <v>36</v>
      </c>
    </row>
    <row r="93" spans="1:22" ht="15">
      <c r="A93" s="47" t="s">
        <v>9</v>
      </c>
      <c r="B93" s="44" t="s">
        <v>229</v>
      </c>
      <c r="C93" s="44" t="s">
        <v>21</v>
      </c>
      <c r="D93" s="44" t="s">
        <v>197</v>
      </c>
      <c r="E93" s="44" t="s">
        <v>233</v>
      </c>
      <c r="F93" s="44" t="s">
        <v>199</v>
      </c>
      <c r="G93" s="44" t="s">
        <v>200</v>
      </c>
      <c r="H93" s="48" t="s">
        <v>200</v>
      </c>
      <c r="I93" s="49">
        <v>2071.55</v>
      </c>
      <c r="J93" s="45">
        <v>0</v>
      </c>
      <c r="K93" s="46">
        <v>2071.55</v>
      </c>
      <c r="L93" s="45">
        <v>25453.834</v>
      </c>
      <c r="M93" s="45">
        <v>0</v>
      </c>
      <c r="N93" s="50">
        <v>25453.834</v>
      </c>
      <c r="O93" s="49">
        <v>3325.131</v>
      </c>
      <c r="P93" s="45">
        <v>0</v>
      </c>
      <c r="Q93" s="46">
        <v>3325.131</v>
      </c>
      <c r="R93" s="45">
        <v>27263.67</v>
      </c>
      <c r="S93" s="45">
        <v>0</v>
      </c>
      <c r="T93" s="50">
        <v>27263.67</v>
      </c>
      <c r="U93" s="27">
        <f t="shared" si="1"/>
        <v>-37.700198879382484</v>
      </c>
      <c r="V93" s="37">
        <f t="shared" si="2"/>
        <v>-6.638269902768046</v>
      </c>
    </row>
    <row r="94" spans="1:22" ht="15">
      <c r="A94" s="47"/>
      <c r="B94" s="44"/>
      <c r="C94" s="44"/>
      <c r="D94" s="44"/>
      <c r="E94" s="44"/>
      <c r="F94" s="44"/>
      <c r="G94" s="44"/>
      <c r="H94" s="48"/>
      <c r="I94" s="49"/>
      <c r="J94" s="45"/>
      <c r="K94" s="46"/>
      <c r="L94" s="45"/>
      <c r="M94" s="45"/>
      <c r="N94" s="50"/>
      <c r="O94" s="49"/>
      <c r="P94" s="45"/>
      <c r="Q94" s="46"/>
      <c r="R94" s="45"/>
      <c r="S94" s="45"/>
      <c r="T94" s="50"/>
      <c r="U94" s="28"/>
      <c r="V94" s="38"/>
    </row>
    <row r="95" spans="1:22" ht="20.25">
      <c r="A95" s="62" t="s">
        <v>9</v>
      </c>
      <c r="B95" s="63"/>
      <c r="C95" s="63"/>
      <c r="D95" s="63"/>
      <c r="E95" s="63"/>
      <c r="F95" s="63"/>
      <c r="G95" s="63"/>
      <c r="H95" s="64"/>
      <c r="I95" s="22">
        <f>SUM(I6:I93)</f>
        <v>107616.37908900001</v>
      </c>
      <c r="J95" s="15">
        <f>SUM(J6:J93)</f>
        <v>4264.754757000001</v>
      </c>
      <c r="K95" s="15">
        <f>SUM(K6:K93)</f>
        <v>111881.13384800004</v>
      </c>
      <c r="L95" s="15">
        <f>SUM(L6:L93)</f>
        <v>1224840.0927429998</v>
      </c>
      <c r="M95" s="15">
        <f>SUM(M6:M93)</f>
        <v>49884.52014000001</v>
      </c>
      <c r="N95" s="23">
        <f>SUM(N6:N93)</f>
        <v>1274724.6128849997</v>
      </c>
      <c r="O95" s="22">
        <f>SUM(O6:O93)</f>
        <v>112818.68396799995</v>
      </c>
      <c r="P95" s="15">
        <f>SUM(P6:P93)</f>
        <v>3755.0566249999997</v>
      </c>
      <c r="Q95" s="15">
        <f>SUM(Q6:Q93)</f>
        <v>116573.74059399996</v>
      </c>
      <c r="R95" s="15">
        <f>SUM(R6:R93)</f>
        <v>1227922.794534</v>
      </c>
      <c r="S95" s="15">
        <f>SUM(S6:S93)</f>
        <v>39943.78554599999</v>
      </c>
      <c r="T95" s="23">
        <f>SUM(T6:T93)</f>
        <v>1267866.5800800002</v>
      </c>
      <c r="U95" s="29">
        <f>+((K95/Q95)-1)*100</f>
        <v>-4.0254406542063474</v>
      </c>
      <c r="V95" s="39">
        <f>+((N95/T95)-1)*100</f>
        <v>0.5409112372507519</v>
      </c>
    </row>
    <row r="96" spans="1:22" ht="15.75">
      <c r="A96" s="18"/>
      <c r="B96" s="11"/>
      <c r="C96" s="11"/>
      <c r="D96" s="11"/>
      <c r="E96" s="11"/>
      <c r="F96" s="11"/>
      <c r="G96" s="11"/>
      <c r="H96" s="16"/>
      <c r="I96" s="20"/>
      <c r="J96" s="13"/>
      <c r="K96" s="14"/>
      <c r="L96" s="13"/>
      <c r="M96" s="13"/>
      <c r="N96" s="21"/>
      <c r="O96" s="20"/>
      <c r="P96" s="13"/>
      <c r="Q96" s="14"/>
      <c r="R96" s="13"/>
      <c r="S96" s="13"/>
      <c r="T96" s="21"/>
      <c r="U96" s="28"/>
      <c r="V96" s="38"/>
    </row>
    <row r="97" spans="1:22" ht="15">
      <c r="A97" s="47" t="s">
        <v>10</v>
      </c>
      <c r="B97" s="44"/>
      <c r="C97" s="44" t="s">
        <v>21</v>
      </c>
      <c r="D97" s="44" t="s">
        <v>179</v>
      </c>
      <c r="E97" s="44" t="s">
        <v>34</v>
      </c>
      <c r="F97" s="44" t="s">
        <v>26</v>
      </c>
      <c r="G97" s="44" t="s">
        <v>28</v>
      </c>
      <c r="H97" s="48" t="s">
        <v>29</v>
      </c>
      <c r="I97" s="49">
        <v>33087.269098</v>
      </c>
      <c r="J97" s="45">
        <v>0</v>
      </c>
      <c r="K97" s="46">
        <v>33087.269098</v>
      </c>
      <c r="L97" s="45">
        <v>325788.491577</v>
      </c>
      <c r="M97" s="45">
        <v>0</v>
      </c>
      <c r="N97" s="50">
        <v>325788.491577</v>
      </c>
      <c r="O97" s="49">
        <v>26773.774287</v>
      </c>
      <c r="P97" s="45">
        <v>0</v>
      </c>
      <c r="Q97" s="46">
        <v>26773.774287</v>
      </c>
      <c r="R97" s="45">
        <v>306583.906658</v>
      </c>
      <c r="S97" s="45">
        <v>0</v>
      </c>
      <c r="T97" s="50">
        <v>306583.906658</v>
      </c>
      <c r="U97" s="27">
        <f>+((K97/Q97)-1)*100</f>
        <v>23.580892045039437</v>
      </c>
      <c r="V97" s="37">
        <f>+((N97/T97)-1)*100</f>
        <v>6.264055125510248</v>
      </c>
    </row>
    <row r="98" spans="1:22" ht="15.75">
      <c r="A98" s="18"/>
      <c r="B98" s="11"/>
      <c r="C98" s="11"/>
      <c r="D98" s="11"/>
      <c r="E98" s="11"/>
      <c r="F98" s="11"/>
      <c r="G98" s="11"/>
      <c r="H98" s="16"/>
      <c r="I98" s="20"/>
      <c r="J98" s="13"/>
      <c r="K98" s="14"/>
      <c r="L98" s="13"/>
      <c r="M98" s="13"/>
      <c r="N98" s="21"/>
      <c r="O98" s="20"/>
      <c r="P98" s="13"/>
      <c r="Q98" s="14"/>
      <c r="R98" s="13"/>
      <c r="S98" s="13"/>
      <c r="T98" s="21"/>
      <c r="U98" s="28"/>
      <c r="V98" s="38"/>
    </row>
    <row r="99" spans="1:22" ht="20.25">
      <c r="A99" s="59" t="s">
        <v>10</v>
      </c>
      <c r="B99" s="60"/>
      <c r="C99" s="60"/>
      <c r="D99" s="60"/>
      <c r="E99" s="60"/>
      <c r="F99" s="60"/>
      <c r="G99" s="60"/>
      <c r="H99" s="61"/>
      <c r="I99" s="22">
        <f>SUM(I97)</f>
        <v>33087.269098</v>
      </c>
      <c r="J99" s="15">
        <f aca="true" t="shared" si="3" ref="J99:T99">SUM(J97)</f>
        <v>0</v>
      </c>
      <c r="K99" s="15">
        <f t="shared" si="3"/>
        <v>33087.269098</v>
      </c>
      <c r="L99" s="15">
        <f t="shared" si="3"/>
        <v>325788.491577</v>
      </c>
      <c r="M99" s="15">
        <f t="shared" si="3"/>
        <v>0</v>
      </c>
      <c r="N99" s="23">
        <f t="shared" si="3"/>
        <v>325788.491577</v>
      </c>
      <c r="O99" s="22">
        <f t="shared" si="3"/>
        <v>26773.774287</v>
      </c>
      <c r="P99" s="15">
        <f t="shared" si="3"/>
        <v>0</v>
      </c>
      <c r="Q99" s="15">
        <f t="shared" si="3"/>
        <v>26773.774287</v>
      </c>
      <c r="R99" s="15">
        <f t="shared" si="3"/>
        <v>306583.906658</v>
      </c>
      <c r="S99" s="15">
        <f t="shared" si="3"/>
        <v>0</v>
      </c>
      <c r="T99" s="23">
        <f t="shared" si="3"/>
        <v>306583.906658</v>
      </c>
      <c r="U99" s="29">
        <f>+((K99/Q99)-1)*100</f>
        <v>23.580892045039437</v>
      </c>
      <c r="V99" s="39">
        <f>+((N99/T99)-1)*100</f>
        <v>6.264055125510248</v>
      </c>
    </row>
    <row r="100" spans="1:22" ht="15.75">
      <c r="A100" s="18"/>
      <c r="B100" s="11"/>
      <c r="C100" s="11"/>
      <c r="D100" s="11"/>
      <c r="E100" s="11"/>
      <c r="F100" s="11"/>
      <c r="G100" s="11"/>
      <c r="H100" s="16"/>
      <c r="I100" s="20"/>
      <c r="J100" s="13"/>
      <c r="K100" s="14"/>
      <c r="L100" s="13"/>
      <c r="M100" s="13"/>
      <c r="N100" s="21"/>
      <c r="O100" s="20"/>
      <c r="P100" s="13"/>
      <c r="Q100" s="14"/>
      <c r="R100" s="13"/>
      <c r="S100" s="13"/>
      <c r="T100" s="21"/>
      <c r="U100" s="28"/>
      <c r="V100" s="38"/>
    </row>
    <row r="101" spans="1:22" ht="15">
      <c r="A101" s="47" t="s">
        <v>27</v>
      </c>
      <c r="B101" s="44"/>
      <c r="C101" s="44" t="s">
        <v>21</v>
      </c>
      <c r="D101" s="44" t="s">
        <v>179</v>
      </c>
      <c r="E101" s="44" t="s">
        <v>45</v>
      </c>
      <c r="F101" s="44" t="s">
        <v>26</v>
      </c>
      <c r="G101" s="44" t="s">
        <v>28</v>
      </c>
      <c r="H101" s="48" t="s">
        <v>29</v>
      </c>
      <c r="I101" s="49">
        <v>22374.962492</v>
      </c>
      <c r="J101" s="45">
        <v>0</v>
      </c>
      <c r="K101" s="46">
        <v>22374.962492</v>
      </c>
      <c r="L101" s="45">
        <v>243810.1137</v>
      </c>
      <c r="M101" s="45">
        <v>0</v>
      </c>
      <c r="N101" s="50">
        <v>243810.1137</v>
      </c>
      <c r="O101" s="49">
        <v>20373.962513</v>
      </c>
      <c r="P101" s="45">
        <v>0</v>
      </c>
      <c r="Q101" s="46">
        <v>20373.962513</v>
      </c>
      <c r="R101" s="45">
        <v>248388.209883</v>
      </c>
      <c r="S101" s="45">
        <v>0</v>
      </c>
      <c r="T101" s="50">
        <v>248388.209883</v>
      </c>
      <c r="U101" s="27">
        <f>+((K101/Q101)-1)*100</f>
        <v>9.821358892376608</v>
      </c>
      <c r="V101" s="37">
        <f>+((N101/T101)-1)*100</f>
        <v>-1.843121372450196</v>
      </c>
    </row>
    <row r="102" spans="1:22" ht="15">
      <c r="A102" s="47" t="s">
        <v>27</v>
      </c>
      <c r="B102" s="44"/>
      <c r="C102" s="44" t="s">
        <v>21</v>
      </c>
      <c r="D102" s="44" t="s">
        <v>25</v>
      </c>
      <c r="E102" s="44" t="s">
        <v>30</v>
      </c>
      <c r="F102" s="44" t="s">
        <v>23</v>
      </c>
      <c r="G102" s="44" t="s">
        <v>22</v>
      </c>
      <c r="H102" s="48" t="s">
        <v>31</v>
      </c>
      <c r="I102" s="49">
        <v>0</v>
      </c>
      <c r="J102" s="45">
        <v>0</v>
      </c>
      <c r="K102" s="46">
        <v>0</v>
      </c>
      <c r="L102" s="45">
        <v>15668.363007</v>
      </c>
      <c r="M102" s="45">
        <v>0</v>
      </c>
      <c r="N102" s="50">
        <v>15668.363007</v>
      </c>
      <c r="O102" s="49">
        <v>4895.370414</v>
      </c>
      <c r="P102" s="45">
        <v>0</v>
      </c>
      <c r="Q102" s="46">
        <v>4895.370414</v>
      </c>
      <c r="R102" s="45">
        <v>53831.051938</v>
      </c>
      <c r="S102" s="45">
        <v>0</v>
      </c>
      <c r="T102" s="50">
        <v>53831.051938</v>
      </c>
      <c r="U102" s="42" t="s">
        <v>36</v>
      </c>
      <c r="V102" s="37">
        <f>+((N102/T102)-1)*100</f>
        <v>-70.89344821824017</v>
      </c>
    </row>
    <row r="103" spans="1:22" ht="15">
      <c r="A103" s="47" t="s">
        <v>27</v>
      </c>
      <c r="B103" s="44"/>
      <c r="C103" s="44" t="s">
        <v>21</v>
      </c>
      <c r="D103" s="44" t="s">
        <v>32</v>
      </c>
      <c r="E103" s="44" t="s">
        <v>35</v>
      </c>
      <c r="F103" s="44" t="s">
        <v>24</v>
      </c>
      <c r="G103" s="44" t="s">
        <v>24</v>
      </c>
      <c r="H103" s="48" t="s">
        <v>33</v>
      </c>
      <c r="I103" s="49">
        <v>89.00675</v>
      </c>
      <c r="J103" s="45">
        <v>0</v>
      </c>
      <c r="K103" s="46">
        <v>89.00675</v>
      </c>
      <c r="L103" s="45">
        <v>1139.413346</v>
      </c>
      <c r="M103" s="45">
        <v>0</v>
      </c>
      <c r="N103" s="50">
        <v>1139.413346</v>
      </c>
      <c r="O103" s="49">
        <v>84.8252</v>
      </c>
      <c r="P103" s="45">
        <v>0</v>
      </c>
      <c r="Q103" s="46">
        <v>84.8252</v>
      </c>
      <c r="R103" s="45">
        <v>1635.287762</v>
      </c>
      <c r="S103" s="45">
        <v>0</v>
      </c>
      <c r="T103" s="50">
        <v>1635.287762</v>
      </c>
      <c r="U103" s="27">
        <f>+((K103/Q103)-1)*100</f>
        <v>4.929608182474077</v>
      </c>
      <c r="V103" s="37">
        <f>+((N103/T103)-1)*100</f>
        <v>-30.323373507885385</v>
      </c>
    </row>
    <row r="104" spans="1:22" ht="15.75">
      <c r="A104" s="18"/>
      <c r="B104" s="11"/>
      <c r="C104" s="11"/>
      <c r="D104" s="11"/>
      <c r="E104" s="11"/>
      <c r="F104" s="11"/>
      <c r="G104" s="11"/>
      <c r="H104" s="16"/>
      <c r="I104" s="20"/>
      <c r="J104" s="13"/>
      <c r="K104" s="14"/>
      <c r="L104" s="13"/>
      <c r="M104" s="13"/>
      <c r="N104" s="21"/>
      <c r="O104" s="20"/>
      <c r="P104" s="13"/>
      <c r="Q104" s="14"/>
      <c r="R104" s="13"/>
      <c r="S104" s="13"/>
      <c r="T104" s="21"/>
      <c r="U104" s="28"/>
      <c r="V104" s="38"/>
    </row>
    <row r="105" spans="1:22" ht="21" thickBot="1">
      <c r="A105" s="53" t="s">
        <v>18</v>
      </c>
      <c r="B105" s="54"/>
      <c r="C105" s="54"/>
      <c r="D105" s="54"/>
      <c r="E105" s="54"/>
      <c r="F105" s="54"/>
      <c r="G105" s="54"/>
      <c r="H105" s="55"/>
      <c r="I105" s="24">
        <f aca="true" t="shared" si="4" ref="I105:T105">SUM(I101:I103)</f>
        <v>22463.969242</v>
      </c>
      <c r="J105" s="25">
        <f t="shared" si="4"/>
        <v>0</v>
      </c>
      <c r="K105" s="25">
        <f t="shared" si="4"/>
        <v>22463.969242</v>
      </c>
      <c r="L105" s="25">
        <f t="shared" si="4"/>
        <v>260617.89005299998</v>
      </c>
      <c r="M105" s="25">
        <f t="shared" si="4"/>
        <v>0</v>
      </c>
      <c r="N105" s="26">
        <f t="shared" si="4"/>
        <v>260617.89005299998</v>
      </c>
      <c r="O105" s="24">
        <f t="shared" si="4"/>
        <v>25354.158127</v>
      </c>
      <c r="P105" s="25">
        <f t="shared" si="4"/>
        <v>0</v>
      </c>
      <c r="Q105" s="25">
        <f t="shared" si="4"/>
        <v>25354.158127</v>
      </c>
      <c r="R105" s="25">
        <f t="shared" si="4"/>
        <v>303854.549583</v>
      </c>
      <c r="S105" s="25">
        <f t="shared" si="4"/>
        <v>0</v>
      </c>
      <c r="T105" s="26">
        <f t="shared" si="4"/>
        <v>303854.549583</v>
      </c>
      <c r="U105" s="40">
        <f>+((K105/Q105)-1)*100</f>
        <v>-11.399269778641152</v>
      </c>
      <c r="V105" s="41">
        <f>+((N105/T105)-1)*100</f>
        <v>-14.229393500718224</v>
      </c>
    </row>
    <row r="106" spans="9:22" ht="1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37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38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52" t="s">
        <v>39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52" t="s">
        <v>40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>
      <c r="A111" s="52" t="s">
        <v>41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2" ht="15">
      <c r="A112" s="52" t="s">
        <v>43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2" ht="15">
      <c r="A113" s="52" t="s">
        <v>42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</row>
    <row r="114" spans="1:21" ht="12.75">
      <c r="A114" s="7" t="s">
        <v>19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8" t="s">
        <v>20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9:22" ht="15"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</row>
    <row r="117" spans="9:22" ht="15"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</sheetData>
  <mergeCells count="5">
    <mergeCell ref="A105:H105"/>
    <mergeCell ref="I3:N3"/>
    <mergeCell ref="O3:T3"/>
    <mergeCell ref="A99:H99"/>
    <mergeCell ref="A95:H95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2010-01-18T23:28:37Z</dcterms:modified>
  <cp:category/>
  <cp:version/>
  <cp:contentType/>
  <cp:contentStatus/>
</cp:coreProperties>
</file>