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<sst xmlns="http://schemas.openxmlformats.org/spreadsheetml/2006/main" count="499" uniqueCount="273">
  <si>
    <t>UBICACIÓN</t>
  </si>
  <si>
    <t>DISTRITO</t>
  </si>
  <si>
    <t>PROVINCIA</t>
  </si>
  <si>
    <t>EMPRESA MINERA</t>
  </si>
  <si>
    <t>UNIDAD MINERA</t>
  </si>
  <si>
    <t>PRODUCCIÓN MINERA METÁLICA DE PLATA. (Kg.f) - 2005</t>
  </si>
  <si>
    <t>CEDIMIN S.A.C.</t>
  </si>
  <si>
    <t>CHAQUELLE</t>
  </si>
  <si>
    <t>CHOCO</t>
  </si>
  <si>
    <t>CASTILLA</t>
  </si>
  <si>
    <t>AREQUIPA</t>
  </si>
  <si>
    <t>COMPAñIA DE MINAS BUENAVENTURA S.A.A.</t>
  </si>
  <si>
    <t>ORCOPAMPA</t>
  </si>
  <si>
    <t>EL MISTI GOLD S.A.C.</t>
  </si>
  <si>
    <t>ANDES 1</t>
  </si>
  <si>
    <t>TURPAY</t>
  </si>
  <si>
    <t>GRAU</t>
  </si>
  <si>
    <t>APURIMAC</t>
  </si>
  <si>
    <t>INVERSIONES MINERAS DEL SUR S.A.</t>
  </si>
  <si>
    <t>CARAVELI</t>
  </si>
  <si>
    <t>MINERA PAULA 49 S.A.C.</t>
  </si>
  <si>
    <t>BHP BILLITON TINTAYA S.A.</t>
  </si>
  <si>
    <t>TINTAYA</t>
  </si>
  <si>
    <t>ESPINAR</t>
  </si>
  <si>
    <t>CUSCO</t>
  </si>
  <si>
    <t>CASTROVIRREYNA COMPAÑIA MINERA S.A.</t>
  </si>
  <si>
    <t>SAN GENARO</t>
  </si>
  <si>
    <t>SANTA ANA</t>
  </si>
  <si>
    <t>CASTROVIRREYNA</t>
  </si>
  <si>
    <t>HUANCAVELICA</t>
  </si>
  <si>
    <t>CATALINA HUANCA SOCIEDAD MINERA S.A.C.</t>
  </si>
  <si>
    <t>CATALINA HUANCA</t>
  </si>
  <si>
    <t>CANARIA</t>
  </si>
  <si>
    <t>VICTOR FAJARDO</t>
  </si>
  <si>
    <t>AYACUCHO</t>
  </si>
  <si>
    <t>ACUMULACION ANCOYO</t>
  </si>
  <si>
    <t>CHACHAS</t>
  </si>
  <si>
    <t>COMPAÑIA MINERA ANTAMINA S.A.</t>
  </si>
  <si>
    <t>ANTAMINA</t>
  </si>
  <si>
    <t>SAN MARCOS</t>
  </si>
  <si>
    <t>HUARI</t>
  </si>
  <si>
    <t>ANCASH</t>
  </si>
  <si>
    <t>ANTAMINA N° 1</t>
  </si>
  <si>
    <t>COMPAÑIA MINERA ARES S.A.C.</t>
  </si>
  <si>
    <t>ARCATA</t>
  </si>
  <si>
    <t>CAYARANI</t>
  </si>
  <si>
    <t>CONDESUYOS</t>
  </si>
  <si>
    <t>SELENE</t>
  </si>
  <si>
    <t>COTARUSE</t>
  </si>
  <si>
    <t>AYMARAES</t>
  </si>
  <si>
    <t>COMPAÑIA MINERA ARGENTUM S.A.</t>
  </si>
  <si>
    <t>ANTICONA</t>
  </si>
  <si>
    <t>MOROCOCHA</t>
  </si>
  <si>
    <t>YAULI</t>
  </si>
  <si>
    <t>JUNIN</t>
  </si>
  <si>
    <t>MANUELITA</t>
  </si>
  <si>
    <t>COMPAÑIA MINERA ATACOCHA S.A.</t>
  </si>
  <si>
    <t>ATACOCHA</t>
  </si>
  <si>
    <t>YANACANCHA</t>
  </si>
  <si>
    <t>PASCO</t>
  </si>
  <si>
    <t>COMPAÑIA MINERA CASAPALCA S.A.</t>
  </si>
  <si>
    <t>AMERICANA</t>
  </si>
  <si>
    <t>CHICLA</t>
  </si>
  <si>
    <t>HUAROCHIRI</t>
  </si>
  <si>
    <t>LIMA</t>
  </si>
  <si>
    <t>COMPAÑIA MINERA CONDESTABLE S.A.A.</t>
  </si>
  <si>
    <t>CONDESTABLE</t>
  </si>
  <si>
    <t>MALA</t>
  </si>
  <si>
    <t>CAÑETE</t>
  </si>
  <si>
    <t>RAUL</t>
  </si>
  <si>
    <t>COMPAÑIA MINERA HUARON S.A.</t>
  </si>
  <si>
    <t>HUARON</t>
  </si>
  <si>
    <t>HUAYLLAY</t>
  </si>
  <si>
    <t>COMPAÑIA MINERA MILPO S.A.</t>
  </si>
  <si>
    <t>MILPO N° 1</t>
  </si>
  <si>
    <t>COMPAÑIA MINERA PODEROSA S.A.</t>
  </si>
  <si>
    <t>LA PODEROSA DE TRUJILLO</t>
  </si>
  <si>
    <t>PATAZ</t>
  </si>
  <si>
    <t>LA LIBERTAD</t>
  </si>
  <si>
    <t>LIBERTAD</t>
  </si>
  <si>
    <t>COMPAÑIA MINERA RAURA S.A.</t>
  </si>
  <si>
    <t>RAURA</t>
  </si>
  <si>
    <t>SAN MIGUEL DE CAURI</t>
  </si>
  <si>
    <t>LAURICOCHA</t>
  </si>
  <si>
    <t>HUANUCO</t>
  </si>
  <si>
    <t>COMPAÑIA MINERA SAN VALENTIN S.A.</t>
  </si>
  <si>
    <t>SOLITARIA</t>
  </si>
  <si>
    <t>HUANTAN</t>
  </si>
  <si>
    <t>YAUYOS</t>
  </si>
  <si>
    <t>COMPAÑIA MINERA SANTA LUISA S.A.</t>
  </si>
  <si>
    <t>EL RECUERDO</t>
  </si>
  <si>
    <t>HUALLANCA</t>
  </si>
  <si>
    <t>BOLOGNESI</t>
  </si>
  <si>
    <t>SANTA LUISA</t>
  </si>
  <si>
    <t>JULCANI</t>
  </si>
  <si>
    <t>CCOCHACCASA</t>
  </si>
  <si>
    <t>ANGARAES</t>
  </si>
  <si>
    <t>UCHUCCHACUA</t>
  </si>
  <si>
    <t>OYON</t>
  </si>
  <si>
    <t>CAJATAMBO</t>
  </si>
  <si>
    <t>COOPERATIVA MINERA MINAS CANARIA LTDA.</t>
  </si>
  <si>
    <t>DOE RUN PERU S.R.L.</t>
  </si>
  <si>
    <t>COBRIZA 1126</t>
  </si>
  <si>
    <t>SAN PEDRO DE CORIS</t>
  </si>
  <si>
    <t>CHURCAMPA</t>
  </si>
  <si>
    <t>EMPRESA ADMINISTRADORA CHUNGAR S.A.C.</t>
  </si>
  <si>
    <t>ANIMON</t>
  </si>
  <si>
    <t>EMPRESA EXPLOTADORA DE VINCHOS LTDA. S.A.C.</t>
  </si>
  <si>
    <t>VINCHOS</t>
  </si>
  <si>
    <t>PALLANCHACRA</t>
  </si>
  <si>
    <t>EMPRESA MINERA LOS QUENUALES S.A.</t>
  </si>
  <si>
    <t>ACUMULACION ISCAYCRUZ</t>
  </si>
  <si>
    <t>CASAPALCA</t>
  </si>
  <si>
    <t>MINAS ARIRAHUA S.A.</t>
  </si>
  <si>
    <t>BARRENO</t>
  </si>
  <si>
    <t>YANAQUIHUA</t>
  </si>
  <si>
    <t>MINERA COLQUISIRI S.A.</t>
  </si>
  <si>
    <t>MARIA TERESA</t>
  </si>
  <si>
    <t>HUARAL</t>
  </si>
  <si>
    <t>MINERA HUALLANCA S.A.C.</t>
  </si>
  <si>
    <t>PUCARRAJO</t>
  </si>
  <si>
    <t>MINERA PACHAPAQUI S.A.</t>
  </si>
  <si>
    <t>PACHAPAQUI</t>
  </si>
  <si>
    <t>AQUIA</t>
  </si>
  <si>
    <t>MINERA YANAQUIHUA S.A.C.</t>
  </si>
  <si>
    <t>ALPACAY</t>
  </si>
  <si>
    <t>PAN AMERICAN SILVER S.A.C.</t>
  </si>
  <si>
    <t>QUIRUVILCA</t>
  </si>
  <si>
    <t>SANTIAGO DE CHUCO</t>
  </si>
  <si>
    <t>PERUBAR S.A.</t>
  </si>
  <si>
    <t>ROSAURA</t>
  </si>
  <si>
    <t>SAN MATEO</t>
  </si>
  <si>
    <t>SOCIEDAD MINERA AUSTRIA DUVAZ S.A.C.</t>
  </si>
  <si>
    <t>AUSTRIA DUVAZ</t>
  </si>
  <si>
    <t>SOCIEDAD MINERA CORONA S.A.</t>
  </si>
  <si>
    <t>YAURICOCHA</t>
  </si>
  <si>
    <t>ALIS</t>
  </si>
  <si>
    <t>SOCIEDAD MINERA EL BROCAL S.A.A.</t>
  </si>
  <si>
    <t>ACUMULACION TABURETE</t>
  </si>
  <si>
    <t>TINYAHUARCO</t>
  </si>
  <si>
    <t>COLQUIJIRCA N. 1</t>
  </si>
  <si>
    <t>COLQUIJIRCA Nº 2</t>
  </si>
  <si>
    <t>CHAUPIMARCA</t>
  </si>
  <si>
    <t>SOUTHERN PERU COPPER CORPORATION SUCURSAL DEL PERU</t>
  </si>
  <si>
    <t>CUAJONE 1</t>
  </si>
  <si>
    <t>TORATA</t>
  </si>
  <si>
    <t>MARISCAL NIETO</t>
  </si>
  <si>
    <t>MOQUEGUA</t>
  </si>
  <si>
    <t>TOQUEPALA 1</t>
  </si>
  <si>
    <t>ILABAYA</t>
  </si>
  <si>
    <t>JORGE BASADRE</t>
  </si>
  <si>
    <t>TACNA</t>
  </si>
  <si>
    <t>VOLCAN COMPANIA MINERA S.A.A.</t>
  </si>
  <si>
    <t>ANDAYCHAGUA</t>
  </si>
  <si>
    <t>SUITUCANCHA</t>
  </si>
  <si>
    <t>CARAHUACRA</t>
  </si>
  <si>
    <t>CERRO DE PASCO</t>
  </si>
  <si>
    <t>SAN CRISTOBAL</t>
  </si>
  <si>
    <t>COMPAÑIA EXPLOTADORA DE LAS MINAS DE COLQUIPOCRO S.A.</t>
  </si>
  <si>
    <t>COLQUIPOCRO</t>
  </si>
  <si>
    <t>PAMPAROMAS</t>
  </si>
  <si>
    <t>HUAYLAS</t>
  </si>
  <si>
    <t>COMPAÑIA MINERA CAUDALOSA S.A.</t>
  </si>
  <si>
    <t>HUACHOCOLPA UNO</t>
  </si>
  <si>
    <t>HUACHOCOLPA</t>
  </si>
  <si>
    <t>COMPAÑIA MINERA SUMASA S.A.</t>
  </si>
  <si>
    <t>EDITH PRIMERA</t>
  </si>
  <si>
    <t>SUCCHA</t>
  </si>
  <si>
    <t>AIJA</t>
  </si>
  <si>
    <t>CONSORCIO DE INGENIEROS EJECUTORES MINEROS S.A.</t>
  </si>
  <si>
    <t>EL COFRE</t>
  </si>
  <si>
    <t>PARATIA</t>
  </si>
  <si>
    <t>LAMPA</t>
  </si>
  <si>
    <t>PUNO</t>
  </si>
  <si>
    <t>MARTA</t>
  </si>
  <si>
    <t>HUANDO</t>
  </si>
  <si>
    <t>MINERA HUINAC S.A.C.</t>
  </si>
  <si>
    <t>ADMIRADA ATILA</t>
  </si>
  <si>
    <t>LA MERCED</t>
  </si>
  <si>
    <t>JUAN SUSANA Nº2</t>
  </si>
  <si>
    <t>PINTO ARCE, FREDY MARIO</t>
  </si>
  <si>
    <t>SANTA ROSA</t>
  </si>
  <si>
    <t>PACARAOS</t>
  </si>
  <si>
    <t>S.M. RECURSOS LINCEARES MAGISTRAL DE HUARAZ S.A.C.</t>
  </si>
  <si>
    <t>SOCIEDAD MINERA LAS CUMBRES S.A.C.</t>
  </si>
  <si>
    <t>ALFREDO</t>
  </si>
  <si>
    <t>GORGOR</t>
  </si>
  <si>
    <t>CHANCADORA CENTAURO S.A.C.</t>
  </si>
  <si>
    <t>QUICAY</t>
  </si>
  <si>
    <t>SIMON BOLIVAR</t>
  </si>
  <si>
    <t>ARES</t>
  </si>
  <si>
    <t>COMPAÑIA MINERA AURIFERA SANTA ROSA S.A.</t>
  </si>
  <si>
    <t>SANTA ROSA-COMARSA</t>
  </si>
  <si>
    <t>ANGASMARCA</t>
  </si>
  <si>
    <t>COMPAÑIA MINERA SAN SIMON S.A.</t>
  </si>
  <si>
    <t>LA VIRGEN</t>
  </si>
  <si>
    <t>HUAMACHUCO</t>
  </si>
  <si>
    <t>SANCHEZ CARRION</t>
  </si>
  <si>
    <t>COMPAÑIA MINERA SIPAN S.A.C.</t>
  </si>
  <si>
    <t>SIPAN</t>
  </si>
  <si>
    <t>LLAPA</t>
  </si>
  <si>
    <t>SAN MIGUEL</t>
  </si>
  <si>
    <t>CAJAMARCA</t>
  </si>
  <si>
    <t>COMPAñIA MINERA CARAVELI S.A.C.</t>
  </si>
  <si>
    <t>CAPITANA</t>
  </si>
  <si>
    <t>HUANUHUANU</t>
  </si>
  <si>
    <t>SAN ANDRES</t>
  </si>
  <si>
    <t>TAMBOJASA</t>
  </si>
  <si>
    <t>CHAPARRA</t>
  </si>
  <si>
    <t>ANTAPITE</t>
  </si>
  <si>
    <t>CORDOVA</t>
  </si>
  <si>
    <t>HUAYTARA</t>
  </si>
  <si>
    <t>MINERA AURIFERA CALPA S.A.</t>
  </si>
  <si>
    <t>UNIDAD AURIFERA CALPA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</si>
  <si>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</si>
  <si>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</si>
  <si>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</si>
  <si>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</si>
  <si>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</si>
  <si>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</si>
  <si>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JANGAS</t>
  </si>
  <si>
    <t>HUARAZ</t>
  </si>
  <si>
    <t>MINERA YANACOCHA S.R.L.</t>
  </si>
  <si>
    <t>CHAUPILOMA OESTE</t>
  </si>
  <si>
    <t>CHAUPILOMA SUR</t>
  </si>
  <si>
    <t>ENCAÑADA</t>
  </si>
  <si>
    <t>COMPAÑIA MINERA AURIFERA AUREX S.A.</t>
  </si>
  <si>
    <t>ANDES</t>
  </si>
  <si>
    <t>MINERA LAYTARUMA S.A.</t>
  </si>
  <si>
    <t>LAYTARUMA</t>
  </si>
  <si>
    <t>JAQUI</t>
  </si>
  <si>
    <t>ARUNTANI S.A.C.</t>
  </si>
  <si>
    <t>FLORENCIA</t>
  </si>
  <si>
    <t>CARUMAS</t>
  </si>
  <si>
    <t>COMPAÑIA MINERA SAN NICOLAS S.A.</t>
  </si>
  <si>
    <t>COLORADA</t>
  </si>
  <si>
    <t>HUALGAYOC</t>
  </si>
  <si>
    <t>COMPAÑIA MINERA NUEVA CALIFORNIA S.A.</t>
  </si>
  <si>
    <t>NUEVA CALIFORNIA</t>
  </si>
  <si>
    <t>YUNGAY</t>
  </si>
  <si>
    <t>C.M.LA OROYA-REFINACION 1 Y 2</t>
  </si>
  <si>
    <t>LA OROYA</t>
  </si>
  <si>
    <t>SOCIEDAD MINERA REFINERIA DE ZINC CAJAMARQUILLA S.A.</t>
  </si>
  <si>
    <t>REF.CAJAMARQUILLA</t>
  </si>
  <si>
    <t>LURIGANCHO</t>
  </si>
  <si>
    <t>REF.DE COBRE-ILO</t>
  </si>
  <si>
    <t>PACOCHA</t>
  </si>
  <si>
    <t>ILO</t>
  </si>
  <si>
    <t>REGION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</si>
  <si>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</si>
  <si>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</si>
  <si>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</si>
  <si>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</si>
  <si>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</si>
  <si>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</si>
  <si>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</si>
  <si>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</si>
  <si>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</si>
  <si>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</si>
  <si>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</si>
  <si>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</si>
  <si>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</si>
  <si>
    <t>COMPAÑIA DE MINAS BUENAVENTURA S.A.A.</t>
  </si>
  <si>
    <t>1.- CONCENTRACIÓN E HIDROMETALURGIA</t>
  </si>
  <si>
    <t>- GRAVIMETRÍA</t>
  </si>
  <si>
    <t>GRAN Y MEDIANA MINERÍA</t>
  </si>
  <si>
    <t>- FLOTACIÓN</t>
  </si>
  <si>
    <t>- LIXIVIACIÓN</t>
  </si>
  <si>
    <t>PEQUEÑA MINERÍA</t>
  </si>
  <si>
    <t>- PRECIPITACIÓN</t>
  </si>
  <si>
    <t>3.- REFINACIÓN</t>
  </si>
  <si>
    <t>Cifras Preliminares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</si>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</sst>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4" borderId="2" xfId="0" applyFont="1" applyFill="1" applyBorder="1" applyAlignment="1" applyProtection="1" quotePrefix="1">
      <alignment horizontal="left"/>
      <protection locked="0"/>
    </xf>
    <xf numFmtId="0" fontId="11" fillId="4" borderId="0" xfId="0" applyFont="1" applyFill="1" applyBorder="1" applyAlignment="1" applyProtection="1" quotePrefix="1">
      <alignment horizontal="left"/>
      <protection locked="0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2" fontId="12" fillId="5" borderId="4" xfId="0" applyNumberFormat="1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8" fillId="3" borderId="11" xfId="0" applyFont="1" applyFill="1" applyBorder="1" applyAlignment="1">
      <alignment horizontal="left"/>
    </xf>
    <xf numFmtId="3" fontId="9" fillId="3" borderId="11" xfId="0" applyNumberFormat="1" applyFont="1" applyFill="1" applyBorder="1" applyAlignment="1">
      <alignment horizontal="right"/>
    </xf>
    <xf numFmtId="3" fontId="9" fillId="3" borderId="15" xfId="0" applyNumberFormat="1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3" fontId="10" fillId="0" borderId="15" xfId="0" applyNumberFormat="1" applyFont="1" applyBorder="1" applyAlignment="1">
      <alignment horizontal="left"/>
    </xf>
    <xf numFmtId="0" fontId="11" fillId="4" borderId="11" xfId="0" applyFont="1" applyFill="1" applyBorder="1" applyAlignment="1" applyProtection="1" quotePrefix="1">
      <alignment horizontal="left"/>
      <protection locked="0"/>
    </xf>
    <xf numFmtId="0" fontId="0" fillId="4" borderId="11" xfId="0" applyFont="1" applyFill="1" applyBorder="1" applyAlignment="1">
      <alignment horizontal="left"/>
    </xf>
    <xf numFmtId="3" fontId="9" fillId="4" borderId="11" xfId="0" applyNumberFormat="1" applyFont="1" applyFill="1" applyBorder="1" applyAlignment="1">
      <alignment horizontal="right"/>
    </xf>
    <xf numFmtId="3" fontId="9" fillId="4" borderId="15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12" fillId="5" borderId="9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3" fontId="5" fillId="5" borderId="9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5" borderId="9" xfId="0" applyNumberFormat="1" applyFont="1" applyFill="1" applyBorder="1" applyAlignment="1">
      <alignment horizontal="right"/>
    </xf>
    <xf numFmtId="3" fontId="5" fillId="5" borderId="10" xfId="0" applyNumberFormat="1" applyFont="1" applyFill="1" applyBorder="1" applyAlignment="1">
      <alignment horizontal="right"/>
    </xf>
    <xf numFmtId="0" fontId="13" fillId="3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19</xdr:col>
      <xdr:colOff>47625</xdr:colOff>
      <xdr:row>3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771525"/>
          <a:ext cx="204406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1</xdr:row>
      <xdr:rowOff>76200</xdr:rowOff>
    </xdr:from>
    <xdr:to>
      <xdr:col>19</xdr:col>
      <xdr:colOff>28575</xdr:colOff>
      <xdr:row>3</xdr:row>
      <xdr:rowOff>57150</xdr:rowOff>
    </xdr:to>
    <xdr:sp>
      <xdr:nvSpPr>
        <xdr:cNvPr id="2" name="Line 4"/>
        <xdr:cNvSpPr>
          <a:spLocks/>
        </xdr:cNvSpPr>
      </xdr:nvSpPr>
      <xdr:spPr>
        <a:xfrm>
          <a:off x="20421600" y="28575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8"/>
  <sheetViews>
    <sheetView tabSelected="1" zoomScale="75" zoomScaleNormal="75" workbookViewId="0" topLeftCell="A1">
      <selection activeCell="B1" sqref="B1"/>
    </sheetView>
  </sheetViews>
  <sheetFormatPr defaultColWidth="11.421875" defaultRowHeight="12.75"/>
  <cols>
    <col min="1" max="1" width="2.28125" style="1" customWidth="1"/>
    <col min="2" max="2" width="78.28125" style="6" bestFit="1" customWidth="1"/>
    <col min="3" max="3" width="38.28125" style="6" bestFit="1" customWidth="1"/>
    <col min="4" max="4" width="27.00390625" style="8" hidden="1" customWidth="1"/>
    <col min="5" max="5" width="26.00390625" style="8" hidden="1" customWidth="1"/>
    <col min="6" max="6" width="19.28125" style="8" bestFit="1" customWidth="1"/>
    <col min="7" max="18" width="12.7109375" style="4" bestFit="1" customWidth="1"/>
    <col min="19" max="19" width="15.140625" style="4" bestFit="1" customWidth="1"/>
    <col min="20" max="20" width="0.71875" style="9" customWidth="1"/>
    <col min="21" max="27" width="11.421875" style="9" customWidth="1"/>
    <col min="28" max="16384" width="11.421875" style="1" customWidth="1"/>
  </cols>
  <sheetData>
    <row r="1" spans="1:19" ht="16.5" customHeight="1">
      <c r="A1" s="2"/>
      <c r="B1" s="5"/>
      <c r="C1" s="5"/>
      <c r="D1" s="7"/>
      <c r="E1" s="7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.75" customHeight="1">
      <c r="A2" s="80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</row>
    <row r="3" spans="1:19" ht="19.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</row>
    <row r="4" spans="1:19" ht="10.5">
      <c r="A4" s="2"/>
      <c r="B4" s="5"/>
      <c r="C4" s="5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4" ht="15">
      <c r="A5" s="10"/>
      <c r="B5" s="11"/>
      <c r="C5" s="11"/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3"/>
      <c r="X5" s="13"/>
      <c r="Y5" s="13"/>
      <c r="Z5" s="13"/>
      <c r="AA5" s="13"/>
      <c r="AB5" s="14"/>
      <c r="AC5" s="14"/>
      <c r="AD5" s="14"/>
      <c r="AE5" s="14"/>
      <c r="AF5" s="14"/>
      <c r="AG5" s="14"/>
      <c r="AH5" s="14"/>
    </row>
    <row r="6" spans="1:34" ht="18" customHeight="1">
      <c r="A6" s="20" t="s">
        <v>3</v>
      </c>
      <c r="B6" s="37"/>
      <c r="C6" s="41"/>
      <c r="D6" s="42" t="s">
        <v>0</v>
      </c>
      <c r="E6" s="42"/>
      <c r="F6" s="42"/>
      <c r="G6" s="43">
        <v>2005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4"/>
    </row>
    <row r="7" spans="1:34" ht="18">
      <c r="A7" s="21"/>
      <c r="B7" s="38"/>
      <c r="C7" s="45" t="s">
        <v>4</v>
      </c>
      <c r="D7" s="46" t="s">
        <v>1</v>
      </c>
      <c r="E7" s="46" t="s">
        <v>2</v>
      </c>
      <c r="F7" s="46" t="s">
        <v>248</v>
      </c>
      <c r="G7" s="46" t="s">
        <v>249</v>
      </c>
      <c r="H7" s="46" t="s">
        <v>250</v>
      </c>
      <c r="I7" s="46" t="s">
        <v>251</v>
      </c>
      <c r="J7" s="46" t="s">
        <v>252</v>
      </c>
      <c r="K7" s="46" t="s">
        <v>253</v>
      </c>
      <c r="L7" s="46" t="s">
        <v>254</v>
      </c>
      <c r="M7" s="46" t="s">
        <v>255</v>
      </c>
      <c r="N7" s="46" t="s">
        <v>256</v>
      </c>
      <c r="O7" s="46" t="s">
        <v>257</v>
      </c>
      <c r="P7" s="46" t="s">
        <v>258</v>
      </c>
      <c r="Q7" s="46" t="s">
        <v>259</v>
      </c>
      <c r="R7" s="46" t="s">
        <v>260</v>
      </c>
      <c r="S7" s="47" t="s">
        <v>261</v>
      </c>
      <c r="T7" s="13"/>
      <c r="U7" s="13"/>
      <c r="V7" s="13"/>
      <c r="W7" s="13"/>
      <c r="X7" s="13"/>
      <c r="Y7" s="13"/>
      <c r="Z7" s="13"/>
      <c r="AA7" s="13"/>
      <c r="AB7" s="14"/>
      <c r="AC7" s="14"/>
      <c r="AD7" s="14"/>
      <c r="AE7" s="14"/>
      <c r="AF7" s="14"/>
      <c r="AG7" s="14"/>
      <c r="AH7" s="14"/>
    </row>
    <row r="8" spans="1:34" ht="18">
      <c r="A8" s="22"/>
      <c r="B8" s="39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13"/>
      <c r="U8" s="13"/>
      <c r="V8" s="13"/>
      <c r="W8" s="13"/>
      <c r="X8" s="13"/>
      <c r="Y8" s="13"/>
      <c r="Z8" s="13"/>
      <c r="AA8" s="13"/>
      <c r="AB8" s="14"/>
      <c r="AC8" s="14"/>
      <c r="AD8" s="14"/>
      <c r="AE8" s="14"/>
      <c r="AF8" s="14"/>
      <c r="AG8" s="14"/>
      <c r="AH8" s="14"/>
    </row>
    <row r="9" spans="1:34" ht="15">
      <c r="A9" s="19"/>
      <c r="B9" s="40"/>
      <c r="C9" s="51"/>
      <c r="D9" s="51"/>
      <c r="E9" s="51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</row>
    <row r="10" spans="1:31" ht="20.25">
      <c r="A10" s="23" t="s">
        <v>263</v>
      </c>
      <c r="B10" s="24"/>
      <c r="C10" s="54"/>
      <c r="D10" s="54"/>
      <c r="E10" s="54"/>
      <c r="F10" s="54"/>
      <c r="G10" s="55">
        <f>SUM(G12,G22,G105,G139)</f>
        <v>275892.56167599995</v>
      </c>
      <c r="H10" s="55">
        <f aca="true" t="shared" si="0" ref="H10:S10">SUM(H12,H22,H105,H139)</f>
        <v>257772.12468400004</v>
      </c>
      <c r="I10" s="55">
        <f t="shared" si="0"/>
        <v>249464.78633499998</v>
      </c>
      <c r="J10" s="55">
        <f t="shared" si="0"/>
        <v>262481.5902689999</v>
      </c>
      <c r="K10" s="55">
        <f t="shared" si="0"/>
        <v>247156.010138</v>
      </c>
      <c r="L10" s="55">
        <f t="shared" si="0"/>
        <v>264162.525622</v>
      </c>
      <c r="M10" s="55">
        <f t="shared" si="0"/>
        <v>258039.47021100004</v>
      </c>
      <c r="N10" s="55">
        <f t="shared" si="0"/>
        <v>278710.025304</v>
      </c>
      <c r="O10" s="55">
        <f t="shared" si="0"/>
        <v>258527.842158</v>
      </c>
      <c r="P10" s="55">
        <f t="shared" si="0"/>
        <v>283832.303488</v>
      </c>
      <c r="Q10" s="55">
        <f t="shared" si="0"/>
        <v>274417.86051200004</v>
      </c>
      <c r="R10" s="55">
        <f t="shared" si="0"/>
        <v>282688.430176</v>
      </c>
      <c r="S10" s="56">
        <f t="shared" si="0"/>
        <v>3193145.5305729993</v>
      </c>
      <c r="T10" s="13"/>
      <c r="U10" s="13"/>
      <c r="V10" s="13"/>
      <c r="W10" s="13"/>
      <c r="X10" s="13"/>
      <c r="Y10" s="13"/>
      <c r="Z10" s="13"/>
      <c r="AA10" s="13"/>
      <c r="AB10" s="14"/>
      <c r="AC10" s="14"/>
      <c r="AD10" s="14"/>
      <c r="AE10" s="14"/>
    </row>
    <row r="11" spans="1:31" ht="18">
      <c r="A11" s="25"/>
      <c r="B11" s="26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13"/>
      <c r="U11" s="13"/>
      <c r="V11" s="13"/>
      <c r="W11" s="13"/>
      <c r="X11" s="13"/>
      <c r="Y11" s="13"/>
      <c r="Z11" s="13"/>
      <c r="AA11" s="13"/>
      <c r="AB11" s="14"/>
      <c r="AC11" s="14"/>
      <c r="AD11" s="14"/>
      <c r="AE11" s="14"/>
    </row>
    <row r="12" spans="1:31" ht="20.25">
      <c r="A12" s="27" t="s">
        <v>264</v>
      </c>
      <c r="B12" s="28"/>
      <c r="C12" s="60"/>
      <c r="D12" s="61"/>
      <c r="E12" s="61"/>
      <c r="F12" s="61"/>
      <c r="G12" s="62">
        <f>SUM(G14)</f>
        <v>280.425055</v>
      </c>
      <c r="H12" s="62">
        <f aca="true" t="shared" si="1" ref="H12:S12">SUM(H14)</f>
        <v>325.985946</v>
      </c>
      <c r="I12" s="62">
        <f t="shared" si="1"/>
        <v>417.86242300000004</v>
      </c>
      <c r="J12" s="62">
        <f t="shared" si="1"/>
        <v>380.51117899999997</v>
      </c>
      <c r="K12" s="62">
        <f t="shared" si="1"/>
        <v>336.256154</v>
      </c>
      <c r="L12" s="62">
        <f t="shared" si="1"/>
        <v>306.524654</v>
      </c>
      <c r="M12" s="62">
        <f t="shared" si="1"/>
        <v>297.75715499999995</v>
      </c>
      <c r="N12" s="62">
        <f t="shared" si="1"/>
        <v>241.18442499999998</v>
      </c>
      <c r="O12" s="62">
        <f t="shared" si="1"/>
        <v>229.165827</v>
      </c>
      <c r="P12" s="62">
        <f t="shared" si="1"/>
        <v>172.76735299999999</v>
      </c>
      <c r="Q12" s="62">
        <f t="shared" si="1"/>
        <v>171.661872</v>
      </c>
      <c r="R12" s="62">
        <f t="shared" si="1"/>
        <v>199.771629</v>
      </c>
      <c r="S12" s="63">
        <f t="shared" si="1"/>
        <v>3359.873672</v>
      </c>
      <c r="T12" s="29"/>
      <c r="U12" s="29"/>
      <c r="V12" s="29"/>
      <c r="W12" s="29"/>
      <c r="X12" s="29"/>
      <c r="Y12" s="29"/>
      <c r="Z12" s="29"/>
      <c r="AA12" s="29"/>
      <c r="AB12" s="14"/>
      <c r="AC12" s="14"/>
      <c r="AD12" s="14"/>
      <c r="AE12" s="14"/>
    </row>
    <row r="13" spans="1:31" ht="15">
      <c r="A13" s="30"/>
      <c r="B13" s="11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29"/>
      <c r="U13" s="29"/>
      <c r="V13" s="29"/>
      <c r="W13" s="29"/>
      <c r="X13" s="29"/>
      <c r="Y13" s="29"/>
      <c r="Z13" s="29"/>
      <c r="AA13" s="29"/>
      <c r="AB13" s="14"/>
      <c r="AC13" s="14"/>
      <c r="AD13" s="14"/>
      <c r="AE13" s="14"/>
    </row>
    <row r="14" spans="1:31" ht="18">
      <c r="A14" s="30"/>
      <c r="B14" s="31" t="s">
        <v>265</v>
      </c>
      <c r="C14" s="67"/>
      <c r="D14" s="68"/>
      <c r="E14" s="68"/>
      <c r="F14" s="68"/>
      <c r="G14" s="69">
        <f>SUM(G16:G20)</f>
        <v>280.425055</v>
      </c>
      <c r="H14" s="69">
        <f aca="true" t="shared" si="2" ref="H14:S14">SUM(H16:H20)</f>
        <v>325.985946</v>
      </c>
      <c r="I14" s="69">
        <f t="shared" si="2"/>
        <v>417.86242300000004</v>
      </c>
      <c r="J14" s="69">
        <f t="shared" si="2"/>
        <v>380.51117899999997</v>
      </c>
      <c r="K14" s="69">
        <f t="shared" si="2"/>
        <v>336.256154</v>
      </c>
      <c r="L14" s="69">
        <f t="shared" si="2"/>
        <v>306.524654</v>
      </c>
      <c r="M14" s="69">
        <f t="shared" si="2"/>
        <v>297.75715499999995</v>
      </c>
      <c r="N14" s="69">
        <f t="shared" si="2"/>
        <v>241.18442499999998</v>
      </c>
      <c r="O14" s="69">
        <f t="shared" si="2"/>
        <v>229.165827</v>
      </c>
      <c r="P14" s="69">
        <f t="shared" si="2"/>
        <v>172.76735299999999</v>
      </c>
      <c r="Q14" s="69">
        <f t="shared" si="2"/>
        <v>171.661872</v>
      </c>
      <c r="R14" s="69">
        <f t="shared" si="2"/>
        <v>199.771629</v>
      </c>
      <c r="S14" s="70">
        <f t="shared" si="2"/>
        <v>3359.873672</v>
      </c>
      <c r="T14" s="29"/>
      <c r="U14" s="29"/>
      <c r="V14" s="29"/>
      <c r="W14" s="29"/>
      <c r="X14" s="29"/>
      <c r="Y14" s="29"/>
      <c r="Z14" s="29"/>
      <c r="AA14" s="29"/>
      <c r="AB14" s="14"/>
      <c r="AC14" s="14"/>
      <c r="AD14" s="14"/>
      <c r="AE14" s="14"/>
    </row>
    <row r="15" spans="1:34" ht="15">
      <c r="A15" s="30"/>
      <c r="B15" s="11"/>
      <c r="C15" s="64"/>
      <c r="D15" s="64"/>
      <c r="E15" s="64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6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</row>
    <row r="16" spans="1:34" ht="15">
      <c r="A16" s="30"/>
      <c r="B16" s="11" t="s">
        <v>13</v>
      </c>
      <c r="C16" s="64" t="s">
        <v>14</v>
      </c>
      <c r="D16" s="64" t="s">
        <v>15</v>
      </c>
      <c r="E16" s="64" t="s">
        <v>16</v>
      </c>
      <c r="F16" s="64" t="s">
        <v>17</v>
      </c>
      <c r="G16" s="65">
        <v>219.516502</v>
      </c>
      <c r="H16" s="65">
        <v>236.878109</v>
      </c>
      <c r="I16" s="65">
        <v>315.873348</v>
      </c>
      <c r="J16" s="65">
        <v>261.485601</v>
      </c>
      <c r="K16" s="65">
        <v>320.95711</v>
      </c>
      <c r="L16" s="65">
        <v>290.362919</v>
      </c>
      <c r="M16" s="65">
        <v>278.788955</v>
      </c>
      <c r="N16" s="65">
        <v>227.132588</v>
      </c>
      <c r="O16" s="65">
        <v>216.228479</v>
      </c>
      <c r="P16" s="65">
        <v>160.425027</v>
      </c>
      <c r="Q16" s="65">
        <v>156.13171699999998</v>
      </c>
      <c r="R16" s="65">
        <v>177.152672</v>
      </c>
      <c r="S16" s="66">
        <f>SUM(G16:R16)</f>
        <v>2860.933027</v>
      </c>
      <c r="T16" s="13"/>
      <c r="U16" s="13"/>
      <c r="V16" s="13"/>
      <c r="W16" s="13"/>
      <c r="X16" s="13"/>
      <c r="Y16" s="13"/>
      <c r="Z16" s="13"/>
      <c r="AA16" s="13"/>
      <c r="AB16" s="14"/>
      <c r="AC16" s="14"/>
      <c r="AD16" s="14"/>
      <c r="AE16" s="14"/>
      <c r="AF16" s="14"/>
      <c r="AG16" s="14"/>
      <c r="AH16" s="14"/>
    </row>
    <row r="17" spans="1:34" ht="15">
      <c r="A17" s="30"/>
      <c r="B17" s="11" t="s">
        <v>6</v>
      </c>
      <c r="C17" s="64" t="s">
        <v>7</v>
      </c>
      <c r="D17" s="64" t="s">
        <v>8</v>
      </c>
      <c r="E17" s="64" t="s">
        <v>9</v>
      </c>
      <c r="F17" s="64" t="s">
        <v>10</v>
      </c>
      <c r="G17" s="65">
        <v>0</v>
      </c>
      <c r="H17" s="65">
        <v>77.650384</v>
      </c>
      <c r="I17" s="65">
        <v>85.637242</v>
      </c>
      <c r="J17" s="65">
        <v>104.241494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6">
        <f>SUM(G17:R17)</f>
        <v>267.52912</v>
      </c>
      <c r="T17" s="13"/>
      <c r="U17" s="13"/>
      <c r="V17" s="13"/>
      <c r="W17" s="13"/>
      <c r="X17" s="13"/>
      <c r="Y17" s="13"/>
      <c r="Z17" s="13"/>
      <c r="AA17" s="13"/>
      <c r="AB17" s="14"/>
      <c r="AC17" s="14"/>
      <c r="AD17" s="14"/>
      <c r="AE17" s="14"/>
      <c r="AF17" s="14"/>
      <c r="AG17" s="14"/>
      <c r="AH17" s="14"/>
    </row>
    <row r="18" spans="1:34" ht="15">
      <c r="A18" s="30"/>
      <c r="B18" s="11" t="s">
        <v>262</v>
      </c>
      <c r="C18" s="64" t="s">
        <v>12</v>
      </c>
      <c r="D18" s="64" t="s">
        <v>12</v>
      </c>
      <c r="E18" s="64" t="s">
        <v>9</v>
      </c>
      <c r="F18" s="64" t="s">
        <v>10</v>
      </c>
      <c r="G18" s="65">
        <v>13.633961</v>
      </c>
      <c r="H18" s="65">
        <v>11.457453</v>
      </c>
      <c r="I18" s="65">
        <v>16.351833</v>
      </c>
      <c r="J18" s="65">
        <v>14.784084</v>
      </c>
      <c r="K18" s="65">
        <v>11.668992999999999</v>
      </c>
      <c r="L18" s="65">
        <v>13.697351</v>
      </c>
      <c r="M18" s="65">
        <v>16.846117</v>
      </c>
      <c r="N18" s="65">
        <v>12.057596</v>
      </c>
      <c r="O18" s="65">
        <v>10.100465999999999</v>
      </c>
      <c r="P18" s="65">
        <v>10.114286</v>
      </c>
      <c r="Q18" s="65">
        <v>13.291412999999999</v>
      </c>
      <c r="R18" s="65">
        <v>20.294739</v>
      </c>
      <c r="S18" s="66">
        <f>SUM(G18:R18)</f>
        <v>164.29829199999998</v>
      </c>
      <c r="T18" s="13"/>
      <c r="U18" s="13"/>
      <c r="V18" s="13"/>
      <c r="W18" s="13"/>
      <c r="X18" s="13"/>
      <c r="Y18" s="13"/>
      <c r="Z18" s="13"/>
      <c r="AA18" s="13"/>
      <c r="AB18" s="14"/>
      <c r="AC18" s="14"/>
      <c r="AD18" s="14"/>
      <c r="AE18" s="14"/>
      <c r="AF18" s="14"/>
      <c r="AG18" s="14"/>
      <c r="AH18" s="14"/>
    </row>
    <row r="19" spans="1:34" ht="15">
      <c r="A19" s="30"/>
      <c r="B19" s="11" t="s">
        <v>20</v>
      </c>
      <c r="C19" s="64" t="s">
        <v>7</v>
      </c>
      <c r="D19" s="64" t="s">
        <v>8</v>
      </c>
      <c r="E19" s="64" t="s">
        <v>9</v>
      </c>
      <c r="F19" s="64" t="s">
        <v>10</v>
      </c>
      <c r="G19" s="65">
        <v>47.274592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6">
        <f>SUM(G19:R19)</f>
        <v>47.274592</v>
      </c>
      <c r="T19" s="13"/>
      <c r="U19" s="13"/>
      <c r="V19" s="13"/>
      <c r="W19" s="13"/>
      <c r="X19" s="13"/>
      <c r="Y19" s="13"/>
      <c r="Z19" s="13"/>
      <c r="AA19" s="13"/>
      <c r="AB19" s="14"/>
      <c r="AC19" s="14"/>
      <c r="AD19" s="14"/>
      <c r="AE19" s="14"/>
      <c r="AF19" s="14"/>
      <c r="AG19" s="14"/>
      <c r="AH19" s="14"/>
    </row>
    <row r="20" spans="1:34" ht="15">
      <c r="A20" s="30"/>
      <c r="B20" s="11" t="s">
        <v>18</v>
      </c>
      <c r="C20" s="64" t="s">
        <v>19</v>
      </c>
      <c r="D20" s="64" t="s">
        <v>19</v>
      </c>
      <c r="E20" s="64" t="s">
        <v>19</v>
      </c>
      <c r="F20" s="64" t="s">
        <v>10</v>
      </c>
      <c r="G20" s="65">
        <v>0</v>
      </c>
      <c r="H20" s="65">
        <v>0</v>
      </c>
      <c r="I20" s="65">
        <v>0</v>
      </c>
      <c r="J20" s="65">
        <v>0</v>
      </c>
      <c r="K20" s="65">
        <v>3.630051</v>
      </c>
      <c r="L20" s="65">
        <v>2.464384</v>
      </c>
      <c r="M20" s="65">
        <v>2.122083</v>
      </c>
      <c r="N20" s="65">
        <v>1.994241</v>
      </c>
      <c r="O20" s="65">
        <v>2.8368819999999997</v>
      </c>
      <c r="P20" s="65">
        <v>2.22804</v>
      </c>
      <c r="Q20" s="65">
        <v>2.238742</v>
      </c>
      <c r="R20" s="65">
        <v>2.3242179999999997</v>
      </c>
      <c r="S20" s="66">
        <f>SUM(G20:R20)</f>
        <v>19.838641</v>
      </c>
      <c r="T20" s="13"/>
      <c r="U20" s="13"/>
      <c r="V20" s="13"/>
      <c r="W20" s="13"/>
      <c r="X20" s="13"/>
      <c r="Y20" s="13"/>
      <c r="Z20" s="13"/>
      <c r="AA20" s="13"/>
      <c r="AB20" s="14"/>
      <c r="AC20" s="14"/>
      <c r="AD20" s="14"/>
      <c r="AE20" s="14"/>
      <c r="AF20" s="14"/>
      <c r="AG20" s="14"/>
      <c r="AH20" s="14"/>
    </row>
    <row r="21" spans="1:34" ht="15">
      <c r="A21" s="30"/>
      <c r="B21" s="11"/>
      <c r="C21" s="64"/>
      <c r="D21" s="64"/>
      <c r="E21" s="64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13"/>
      <c r="U21" s="13"/>
      <c r="V21" s="13"/>
      <c r="W21" s="13"/>
      <c r="X21" s="13"/>
      <c r="Y21" s="13"/>
      <c r="Z21" s="13"/>
      <c r="AA21" s="13"/>
      <c r="AB21" s="14"/>
      <c r="AC21" s="14"/>
      <c r="AD21" s="14"/>
      <c r="AE21" s="14"/>
      <c r="AF21" s="14"/>
      <c r="AG21" s="14"/>
      <c r="AH21" s="14"/>
    </row>
    <row r="22" spans="1:31" ht="20.25">
      <c r="A22" s="27" t="s">
        <v>266</v>
      </c>
      <c r="B22" s="28"/>
      <c r="C22" s="60"/>
      <c r="D22" s="61"/>
      <c r="E22" s="61"/>
      <c r="F22" s="61"/>
      <c r="G22" s="62">
        <f>SUM(G24,G90)</f>
        <v>250977.18524699993</v>
      </c>
      <c r="H22" s="62">
        <f aca="true" t="shared" si="3" ref="H22:S22">SUM(H24,H90)</f>
        <v>231597.09305500003</v>
      </c>
      <c r="I22" s="62">
        <f t="shared" si="3"/>
        <v>224670.84974299997</v>
      </c>
      <c r="J22" s="62">
        <f t="shared" si="3"/>
        <v>234510.7201639999</v>
      </c>
      <c r="K22" s="62">
        <f t="shared" si="3"/>
        <v>218333.78226600002</v>
      </c>
      <c r="L22" s="62">
        <f t="shared" si="3"/>
        <v>234091.03422699997</v>
      </c>
      <c r="M22" s="62">
        <f t="shared" si="3"/>
        <v>230791.44818400007</v>
      </c>
      <c r="N22" s="62">
        <f t="shared" si="3"/>
        <v>253607.769978</v>
      </c>
      <c r="O22" s="62">
        <f t="shared" si="3"/>
        <v>233885.63594800004</v>
      </c>
      <c r="P22" s="62">
        <f t="shared" si="3"/>
        <v>257262.597044</v>
      </c>
      <c r="Q22" s="62">
        <f t="shared" si="3"/>
        <v>248056.18923100003</v>
      </c>
      <c r="R22" s="62">
        <f t="shared" si="3"/>
        <v>254363.23713599998</v>
      </c>
      <c r="S22" s="63">
        <f t="shared" si="3"/>
        <v>2872147.542222999</v>
      </c>
      <c r="T22" s="29"/>
      <c r="U22" s="29"/>
      <c r="V22" s="29"/>
      <c r="W22" s="29"/>
      <c r="X22" s="29"/>
      <c r="Y22" s="29"/>
      <c r="Z22" s="29"/>
      <c r="AA22" s="29"/>
      <c r="AB22" s="14"/>
      <c r="AC22" s="14"/>
      <c r="AD22" s="14"/>
      <c r="AE22" s="14"/>
    </row>
    <row r="23" spans="1:31" ht="15">
      <c r="A23" s="30"/>
      <c r="B23" s="11"/>
      <c r="C23" s="64"/>
      <c r="D23" s="64"/>
      <c r="E23" s="64"/>
      <c r="F23" s="64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  <c r="T23" s="29"/>
      <c r="U23" s="29"/>
      <c r="V23" s="29"/>
      <c r="W23" s="29"/>
      <c r="X23" s="29"/>
      <c r="Y23" s="29"/>
      <c r="Z23" s="29"/>
      <c r="AA23" s="29"/>
      <c r="AB23" s="14"/>
      <c r="AC23" s="14"/>
      <c r="AD23" s="14"/>
      <c r="AE23" s="14"/>
    </row>
    <row r="24" spans="1:31" ht="18">
      <c r="A24" s="30"/>
      <c r="B24" s="31" t="s">
        <v>265</v>
      </c>
      <c r="C24" s="67"/>
      <c r="D24" s="68"/>
      <c r="E24" s="68"/>
      <c r="F24" s="68"/>
      <c r="G24" s="69">
        <f>SUM(G26,G29,G34,G37,G40,G43:G44,G47,G51:G52,G55:G61,G64:G72,G75:G76,G79:G83,G86:G88)</f>
        <v>246004.73666399994</v>
      </c>
      <c r="H24" s="69">
        <f aca="true" t="shared" si="4" ref="H24:S24">SUM(H26,H29,H34,H37,H40,H43:H44,H47,H51:H52,H55:H61,H64:H72,H75:H76,H79:H83,H86:H88)</f>
        <v>227377.62091300002</v>
      </c>
      <c r="I24" s="69">
        <f t="shared" si="4"/>
        <v>220013.36602299998</v>
      </c>
      <c r="J24" s="69">
        <f t="shared" si="4"/>
        <v>228876.71915299993</v>
      </c>
      <c r="K24" s="69">
        <f t="shared" si="4"/>
        <v>212882.59483600003</v>
      </c>
      <c r="L24" s="69">
        <f t="shared" si="4"/>
        <v>228545.18981399995</v>
      </c>
      <c r="M24" s="69">
        <f t="shared" si="4"/>
        <v>226889.68407500006</v>
      </c>
      <c r="N24" s="69">
        <f t="shared" si="4"/>
        <v>248576.636834</v>
      </c>
      <c r="O24" s="69">
        <f t="shared" si="4"/>
        <v>229473.00451900004</v>
      </c>
      <c r="P24" s="69">
        <f t="shared" si="4"/>
        <v>250469.301934</v>
      </c>
      <c r="Q24" s="69">
        <f t="shared" si="4"/>
        <v>243586.42760700002</v>
      </c>
      <c r="R24" s="69">
        <f t="shared" si="4"/>
        <v>246936.00929299998</v>
      </c>
      <c r="S24" s="70">
        <f t="shared" si="4"/>
        <v>2809631.291664999</v>
      </c>
      <c r="T24" s="29"/>
      <c r="U24" s="29"/>
      <c r="V24" s="29"/>
      <c r="W24" s="29"/>
      <c r="X24" s="29"/>
      <c r="Y24" s="29"/>
      <c r="Z24" s="29"/>
      <c r="AA24" s="29"/>
      <c r="AB24" s="14"/>
      <c r="AC24" s="14"/>
      <c r="AD24" s="14"/>
      <c r="AE24" s="14"/>
    </row>
    <row r="25" spans="1:34" ht="15">
      <c r="A25" s="30"/>
      <c r="B25" s="11"/>
      <c r="C25" s="64"/>
      <c r="D25" s="64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13"/>
      <c r="U25" s="13"/>
      <c r="V25" s="13"/>
      <c r="W25" s="13"/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</row>
    <row r="26" spans="1:34" ht="18">
      <c r="A26" s="30"/>
      <c r="B26" s="34" t="s">
        <v>11</v>
      </c>
      <c r="C26" s="64"/>
      <c r="D26" s="64"/>
      <c r="E26" s="64"/>
      <c r="F26" s="64"/>
      <c r="G26" s="71">
        <f aca="true" t="shared" si="5" ref="G26:S26">SUM(G27:G28)</f>
        <v>30068.575194999998</v>
      </c>
      <c r="H26" s="71">
        <f t="shared" si="5"/>
        <v>28071.855583</v>
      </c>
      <c r="I26" s="71">
        <f t="shared" si="5"/>
        <v>30828.773192</v>
      </c>
      <c r="J26" s="71">
        <f t="shared" si="5"/>
        <v>29486.632318</v>
      </c>
      <c r="K26" s="71">
        <f t="shared" si="5"/>
        <v>28419.870966</v>
      </c>
      <c r="L26" s="71">
        <f t="shared" si="5"/>
        <v>31149.040652</v>
      </c>
      <c r="M26" s="71">
        <f t="shared" si="5"/>
        <v>30559.099326</v>
      </c>
      <c r="N26" s="71">
        <f t="shared" si="5"/>
        <v>31151.086105</v>
      </c>
      <c r="O26" s="71">
        <f t="shared" si="5"/>
        <v>30239.921067</v>
      </c>
      <c r="P26" s="71">
        <f t="shared" si="5"/>
        <v>29480.301183</v>
      </c>
      <c r="Q26" s="71">
        <f t="shared" si="5"/>
        <v>29845.21373</v>
      </c>
      <c r="R26" s="71">
        <f t="shared" si="5"/>
        <v>28919.756341</v>
      </c>
      <c r="S26" s="72">
        <f t="shared" si="5"/>
        <v>358220.125658</v>
      </c>
      <c r="T26" s="13"/>
      <c r="U26" s="13"/>
      <c r="V26" s="13"/>
      <c r="W26" s="13"/>
      <c r="X26" s="13"/>
      <c r="Y26" s="13"/>
      <c r="Z26" s="13"/>
      <c r="AA26" s="13"/>
      <c r="AB26" s="14"/>
      <c r="AC26" s="14"/>
      <c r="AD26" s="14"/>
      <c r="AE26" s="14"/>
      <c r="AF26" s="14"/>
      <c r="AG26" s="14"/>
      <c r="AH26" s="14"/>
    </row>
    <row r="27" spans="1:34" ht="15">
      <c r="A27" s="30"/>
      <c r="B27" s="5"/>
      <c r="C27" s="64" t="s">
        <v>97</v>
      </c>
      <c r="D27" s="64" t="s">
        <v>98</v>
      </c>
      <c r="E27" s="64" t="s">
        <v>99</v>
      </c>
      <c r="F27" s="64" t="s">
        <v>64</v>
      </c>
      <c r="G27" s="65">
        <v>26814.427308</v>
      </c>
      <c r="H27" s="65">
        <v>24623.82404</v>
      </c>
      <c r="I27" s="65">
        <v>27457.350069</v>
      </c>
      <c r="J27" s="65">
        <v>26016.243756</v>
      </c>
      <c r="K27" s="65">
        <v>25077.28662</v>
      </c>
      <c r="L27" s="65">
        <v>27739.505526</v>
      </c>
      <c r="M27" s="65">
        <v>27215.494983</v>
      </c>
      <c r="N27" s="65">
        <v>27772.174043</v>
      </c>
      <c r="O27" s="65">
        <v>26772.210377</v>
      </c>
      <c r="P27" s="65">
        <v>26101.389121</v>
      </c>
      <c r="Q27" s="65">
        <v>26401.295305</v>
      </c>
      <c r="R27" s="65">
        <v>25682.23892</v>
      </c>
      <c r="S27" s="66">
        <f>SUM(G27:R27)</f>
        <v>317673.440068</v>
      </c>
      <c r="T27" s="13"/>
      <c r="U27" s="13"/>
      <c r="V27" s="13"/>
      <c r="W27" s="13"/>
      <c r="X27" s="13"/>
      <c r="Y27" s="13"/>
      <c r="Z27" s="13"/>
      <c r="AA27" s="13"/>
      <c r="AB27" s="14"/>
      <c r="AC27" s="14"/>
      <c r="AD27" s="14"/>
      <c r="AE27" s="14"/>
      <c r="AF27" s="14"/>
      <c r="AG27" s="14"/>
      <c r="AH27" s="14"/>
    </row>
    <row r="28" spans="1:34" ht="15">
      <c r="A28" s="30"/>
      <c r="B28" s="11"/>
      <c r="C28" s="64" t="s">
        <v>94</v>
      </c>
      <c r="D28" s="64" t="s">
        <v>95</v>
      </c>
      <c r="E28" s="64" t="s">
        <v>96</v>
      </c>
      <c r="F28" s="64" t="s">
        <v>29</v>
      </c>
      <c r="G28" s="65">
        <v>3254.147887</v>
      </c>
      <c r="H28" s="65">
        <v>3448.031543</v>
      </c>
      <c r="I28" s="65">
        <v>3371.423123</v>
      </c>
      <c r="J28" s="65">
        <v>3470.388562</v>
      </c>
      <c r="K28" s="65">
        <v>3342.584346</v>
      </c>
      <c r="L28" s="65">
        <v>3409.535126</v>
      </c>
      <c r="M28" s="65">
        <v>3343.604343</v>
      </c>
      <c r="N28" s="65">
        <v>3378.912062</v>
      </c>
      <c r="O28" s="65">
        <v>3467.71069</v>
      </c>
      <c r="P28" s="65">
        <v>3378.912062</v>
      </c>
      <c r="Q28" s="65">
        <v>3443.918425</v>
      </c>
      <c r="R28" s="65">
        <v>3237.517421</v>
      </c>
      <c r="S28" s="66">
        <f>SUM(G28:R28)</f>
        <v>40546.685589999994</v>
      </c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4"/>
      <c r="AE28" s="14"/>
      <c r="AF28" s="14"/>
      <c r="AG28" s="14"/>
      <c r="AH28" s="14"/>
    </row>
    <row r="29" spans="1:34" ht="18">
      <c r="A29" s="30"/>
      <c r="B29" s="34" t="s">
        <v>152</v>
      </c>
      <c r="C29" s="64"/>
      <c r="D29" s="64"/>
      <c r="E29" s="64"/>
      <c r="F29" s="64"/>
      <c r="G29" s="71">
        <f>SUM(G30:G33)</f>
        <v>31279.974548</v>
      </c>
      <c r="H29" s="71">
        <f aca="true" t="shared" si="6" ref="H29:S29">SUM(H30:H33)</f>
        <v>26183.203877</v>
      </c>
      <c r="I29" s="71">
        <f t="shared" si="6"/>
        <v>29831.026027</v>
      </c>
      <c r="J29" s="71">
        <f t="shared" si="6"/>
        <v>24517.808452</v>
      </c>
      <c r="K29" s="71">
        <f t="shared" si="6"/>
        <v>26155.454045</v>
      </c>
      <c r="L29" s="71">
        <f t="shared" si="6"/>
        <v>22276.7789</v>
      </c>
      <c r="M29" s="71">
        <f t="shared" si="6"/>
        <v>28575.949348000006</v>
      </c>
      <c r="N29" s="71">
        <f t="shared" si="6"/>
        <v>28581.493158</v>
      </c>
      <c r="O29" s="71">
        <f t="shared" si="6"/>
        <v>29163.53584</v>
      </c>
      <c r="P29" s="71">
        <f t="shared" si="6"/>
        <v>32746.843134000002</v>
      </c>
      <c r="Q29" s="71">
        <f t="shared" si="6"/>
        <v>35581.831393</v>
      </c>
      <c r="R29" s="71">
        <f t="shared" si="6"/>
        <v>31531.109776</v>
      </c>
      <c r="S29" s="72">
        <f t="shared" si="6"/>
        <v>346425.008498</v>
      </c>
      <c r="T29" s="13"/>
      <c r="U29" s="13"/>
      <c r="V29" s="13"/>
      <c r="W29" s="13"/>
      <c r="X29" s="13"/>
      <c r="Y29" s="13"/>
      <c r="Z29" s="13"/>
      <c r="AA29" s="13"/>
      <c r="AB29" s="14"/>
      <c r="AC29" s="14"/>
      <c r="AD29" s="14"/>
      <c r="AE29" s="14"/>
      <c r="AF29" s="14"/>
      <c r="AG29" s="14"/>
      <c r="AH29" s="14"/>
    </row>
    <row r="30" spans="1:34" ht="15">
      <c r="A30" s="30"/>
      <c r="B30" s="5"/>
      <c r="C30" s="64" t="s">
        <v>156</v>
      </c>
      <c r="D30" s="64" t="s">
        <v>58</v>
      </c>
      <c r="E30" s="64" t="s">
        <v>59</v>
      </c>
      <c r="F30" s="64" t="s">
        <v>59</v>
      </c>
      <c r="G30" s="65">
        <v>11599.323508</v>
      </c>
      <c r="H30" s="65">
        <v>8726.721829</v>
      </c>
      <c r="I30" s="65">
        <v>12486.835097</v>
      </c>
      <c r="J30" s="65">
        <v>12136.052842</v>
      </c>
      <c r="K30" s="65">
        <v>10296.456614</v>
      </c>
      <c r="L30" s="65">
        <v>7175.161326</v>
      </c>
      <c r="M30" s="65">
        <v>11240.254762</v>
      </c>
      <c r="N30" s="65">
        <v>10513.629821</v>
      </c>
      <c r="O30" s="65">
        <v>12005.90423</v>
      </c>
      <c r="P30" s="65">
        <v>14811.720832</v>
      </c>
      <c r="Q30" s="65">
        <v>12976.979399</v>
      </c>
      <c r="R30" s="65">
        <v>13004.941439</v>
      </c>
      <c r="S30" s="66">
        <f>SUM(G30:R30)</f>
        <v>136973.981699</v>
      </c>
      <c r="T30" s="13"/>
      <c r="U30" s="13"/>
      <c r="V30" s="13"/>
      <c r="W30" s="13"/>
      <c r="X30" s="13"/>
      <c r="Y30" s="13"/>
      <c r="Z30" s="13"/>
      <c r="AA30" s="13"/>
      <c r="AB30" s="14"/>
      <c r="AC30" s="14"/>
      <c r="AD30" s="14"/>
      <c r="AE30" s="14"/>
      <c r="AF30" s="14"/>
      <c r="AG30" s="14"/>
      <c r="AH30" s="14"/>
    </row>
    <row r="31" spans="1:34" ht="15">
      <c r="A31" s="30"/>
      <c r="B31" s="11"/>
      <c r="C31" s="64" t="s">
        <v>153</v>
      </c>
      <c r="D31" s="64" t="s">
        <v>154</v>
      </c>
      <c r="E31" s="64" t="s">
        <v>53</v>
      </c>
      <c r="F31" s="64" t="s">
        <v>54</v>
      </c>
      <c r="G31" s="65">
        <v>10611.690475</v>
      </c>
      <c r="H31" s="65">
        <v>8575.888415</v>
      </c>
      <c r="I31" s="65">
        <v>7007.432694</v>
      </c>
      <c r="J31" s="65">
        <v>5826.336027</v>
      </c>
      <c r="K31" s="65">
        <v>8424.70178</v>
      </c>
      <c r="L31" s="65">
        <v>6266.397433</v>
      </c>
      <c r="M31" s="65">
        <v>8196.36453</v>
      </c>
      <c r="N31" s="65">
        <v>8622.794509</v>
      </c>
      <c r="O31" s="65">
        <v>7796.623816</v>
      </c>
      <c r="P31" s="65">
        <v>7216.974006</v>
      </c>
      <c r="Q31" s="65">
        <v>9809.403449</v>
      </c>
      <c r="R31" s="65">
        <v>8727.58156</v>
      </c>
      <c r="S31" s="66">
        <f>SUM(G31:R31)</f>
        <v>97082.18869400001</v>
      </c>
      <c r="T31" s="13"/>
      <c r="U31" s="13"/>
      <c r="V31" s="13"/>
      <c r="W31" s="13"/>
      <c r="X31" s="13"/>
      <c r="Y31" s="13"/>
      <c r="Z31" s="13"/>
      <c r="AA31" s="13"/>
      <c r="AB31" s="14"/>
      <c r="AC31" s="14"/>
      <c r="AD31" s="14"/>
      <c r="AE31" s="14"/>
      <c r="AF31" s="14"/>
      <c r="AG31" s="14"/>
      <c r="AH31" s="14"/>
    </row>
    <row r="32" spans="1:34" ht="15">
      <c r="A32" s="30"/>
      <c r="B32" s="11"/>
      <c r="C32" s="64" t="s">
        <v>157</v>
      </c>
      <c r="D32" s="64" t="s">
        <v>53</v>
      </c>
      <c r="E32" s="64" t="s">
        <v>53</v>
      </c>
      <c r="F32" s="64" t="s">
        <v>54</v>
      </c>
      <c r="G32" s="65">
        <v>7398.753332</v>
      </c>
      <c r="H32" s="65">
        <v>7074.166538</v>
      </c>
      <c r="I32" s="65">
        <v>8354.48892</v>
      </c>
      <c r="J32" s="65">
        <v>5311.377595</v>
      </c>
      <c r="K32" s="65">
        <v>6354.243085</v>
      </c>
      <c r="L32" s="65">
        <v>7058.486044</v>
      </c>
      <c r="M32" s="65">
        <v>7423.773408</v>
      </c>
      <c r="N32" s="65">
        <v>7137.589764</v>
      </c>
      <c r="O32" s="65">
        <v>7776.50002</v>
      </c>
      <c r="P32" s="65">
        <v>9009.176988</v>
      </c>
      <c r="Q32" s="65">
        <v>10031.226939</v>
      </c>
      <c r="R32" s="65">
        <v>7520.297479</v>
      </c>
      <c r="S32" s="66">
        <f>SUM(G32:R32)</f>
        <v>90450.080112</v>
      </c>
      <c r="T32" s="13"/>
      <c r="U32" s="13"/>
      <c r="V32" s="13"/>
      <c r="W32" s="13"/>
      <c r="X32" s="13"/>
      <c r="Y32" s="13"/>
      <c r="Z32" s="13"/>
      <c r="AA32" s="13"/>
      <c r="AB32" s="14"/>
      <c r="AC32" s="14"/>
      <c r="AD32" s="14"/>
      <c r="AE32" s="14"/>
      <c r="AF32" s="14"/>
      <c r="AG32" s="14"/>
      <c r="AH32" s="14"/>
    </row>
    <row r="33" spans="1:34" ht="15">
      <c r="A33" s="30"/>
      <c r="B33" s="11"/>
      <c r="C33" s="64" t="s">
        <v>155</v>
      </c>
      <c r="D33" s="64" t="s">
        <v>53</v>
      </c>
      <c r="E33" s="64" t="s">
        <v>53</v>
      </c>
      <c r="F33" s="64" t="s">
        <v>54</v>
      </c>
      <c r="G33" s="65">
        <v>1670.207233</v>
      </c>
      <c r="H33" s="65">
        <v>1806.427095</v>
      </c>
      <c r="I33" s="65">
        <v>1982.269316</v>
      </c>
      <c r="J33" s="65">
        <v>1244.041988</v>
      </c>
      <c r="K33" s="65">
        <v>1080.052566</v>
      </c>
      <c r="L33" s="65">
        <v>1776.734097</v>
      </c>
      <c r="M33" s="65">
        <v>1715.556648</v>
      </c>
      <c r="N33" s="65">
        <v>2307.479064</v>
      </c>
      <c r="O33" s="65">
        <v>1584.507774</v>
      </c>
      <c r="P33" s="65">
        <v>1708.971308</v>
      </c>
      <c r="Q33" s="65">
        <v>2764.221606</v>
      </c>
      <c r="R33" s="65">
        <v>2278.289298</v>
      </c>
      <c r="S33" s="66">
        <f>SUM(G33:R33)</f>
        <v>21918.757992999996</v>
      </c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H33" s="14"/>
    </row>
    <row r="34" spans="1:34" ht="18">
      <c r="A34" s="30"/>
      <c r="B34" s="34" t="s">
        <v>37</v>
      </c>
      <c r="C34" s="64"/>
      <c r="D34" s="64"/>
      <c r="E34" s="64"/>
      <c r="F34" s="64"/>
      <c r="G34" s="71">
        <f aca="true" t="shared" si="7" ref="G34:S34">SUM(G35:G36)</f>
        <v>38310.270864</v>
      </c>
      <c r="H34" s="71">
        <f t="shared" si="7"/>
        <v>37451.593106</v>
      </c>
      <c r="I34" s="71">
        <f t="shared" si="7"/>
        <v>19012.742349</v>
      </c>
      <c r="J34" s="71">
        <f t="shared" si="7"/>
        <v>32857.384645</v>
      </c>
      <c r="K34" s="71">
        <f t="shared" si="7"/>
        <v>18064.424716</v>
      </c>
      <c r="L34" s="71">
        <f t="shared" si="7"/>
        <v>33211.021127</v>
      </c>
      <c r="M34" s="71">
        <f t="shared" si="7"/>
        <v>18232.264157</v>
      </c>
      <c r="N34" s="71">
        <f t="shared" si="7"/>
        <v>34790.674297000005</v>
      </c>
      <c r="O34" s="71">
        <f t="shared" si="7"/>
        <v>21742.980152</v>
      </c>
      <c r="P34" s="71">
        <f t="shared" si="7"/>
        <v>21742.382559</v>
      </c>
      <c r="Q34" s="71">
        <f t="shared" si="7"/>
        <v>33320.879371</v>
      </c>
      <c r="R34" s="71">
        <f t="shared" si="7"/>
        <v>24918.07589</v>
      </c>
      <c r="S34" s="72">
        <f t="shared" si="7"/>
        <v>333654.693233</v>
      </c>
      <c r="T34" s="13"/>
      <c r="U34" s="13"/>
      <c r="V34" s="13"/>
      <c r="W34" s="13"/>
      <c r="X34" s="13"/>
      <c r="Y34" s="13"/>
      <c r="Z34" s="13"/>
      <c r="AA34" s="13"/>
      <c r="AB34" s="14"/>
      <c r="AC34" s="14"/>
      <c r="AD34" s="14"/>
      <c r="AE34" s="14"/>
      <c r="AF34" s="14"/>
      <c r="AG34" s="14"/>
      <c r="AH34" s="14"/>
    </row>
    <row r="35" spans="1:34" ht="15">
      <c r="A35" s="30"/>
      <c r="B35" s="5"/>
      <c r="C35" s="64" t="s">
        <v>38</v>
      </c>
      <c r="D35" s="64" t="s">
        <v>39</v>
      </c>
      <c r="E35" s="64" t="s">
        <v>40</v>
      </c>
      <c r="F35" s="64" t="s">
        <v>41</v>
      </c>
      <c r="G35" s="65">
        <v>26816.381535</v>
      </c>
      <c r="H35" s="65">
        <v>26216.100569</v>
      </c>
      <c r="I35" s="65">
        <v>13310.432139</v>
      </c>
      <c r="J35" s="65">
        <v>23000.056556</v>
      </c>
      <c r="K35" s="65">
        <v>12645.066067</v>
      </c>
      <c r="L35" s="65">
        <v>23247.841027</v>
      </c>
      <c r="M35" s="65">
        <v>12763.033121</v>
      </c>
      <c r="N35" s="65">
        <v>24352.728189</v>
      </c>
      <c r="O35" s="65">
        <v>15219.573987</v>
      </c>
      <c r="P35" s="65">
        <v>15219.677528</v>
      </c>
      <c r="Q35" s="65">
        <v>23322.783492</v>
      </c>
      <c r="R35" s="65">
        <v>17442.644483</v>
      </c>
      <c r="S35" s="66">
        <f>SUM(G35:R35)</f>
        <v>233556.318693</v>
      </c>
      <c r="T35" s="13"/>
      <c r="U35" s="13"/>
      <c r="V35" s="13"/>
      <c r="W35" s="13"/>
      <c r="X35" s="13"/>
      <c r="Y35" s="13"/>
      <c r="Z35" s="13"/>
      <c r="AA35" s="13"/>
      <c r="AB35" s="14"/>
      <c r="AC35" s="14"/>
      <c r="AD35" s="14"/>
      <c r="AE35" s="14"/>
      <c r="AF35" s="14"/>
      <c r="AG35" s="14"/>
      <c r="AH35" s="14"/>
    </row>
    <row r="36" spans="1:34" ht="15">
      <c r="A36" s="30"/>
      <c r="B36" s="11"/>
      <c r="C36" s="64" t="s">
        <v>42</v>
      </c>
      <c r="D36" s="64" t="s">
        <v>39</v>
      </c>
      <c r="E36" s="64" t="s">
        <v>40</v>
      </c>
      <c r="F36" s="64" t="s">
        <v>41</v>
      </c>
      <c r="G36" s="65">
        <v>11493.889329</v>
      </c>
      <c r="H36" s="65">
        <v>11235.492537</v>
      </c>
      <c r="I36" s="65">
        <v>5702.31021</v>
      </c>
      <c r="J36" s="65">
        <v>9857.328089</v>
      </c>
      <c r="K36" s="65">
        <v>5419.358649</v>
      </c>
      <c r="L36" s="65">
        <v>9963.1801</v>
      </c>
      <c r="M36" s="65">
        <v>5469.231036</v>
      </c>
      <c r="N36" s="65">
        <v>10437.946108</v>
      </c>
      <c r="O36" s="65">
        <v>6523.406165</v>
      </c>
      <c r="P36" s="65">
        <v>6522.705031</v>
      </c>
      <c r="Q36" s="65">
        <v>9998.095879</v>
      </c>
      <c r="R36" s="65">
        <v>7475.431407</v>
      </c>
      <c r="S36" s="66">
        <f>SUM(G36:R36)</f>
        <v>100098.37454</v>
      </c>
      <c r="T36" s="13"/>
      <c r="U36" s="13"/>
      <c r="V36" s="13"/>
      <c r="W36" s="13"/>
      <c r="X36" s="13"/>
      <c r="Y36" s="13"/>
      <c r="Z36" s="13"/>
      <c r="AA36" s="13"/>
      <c r="AB36" s="14"/>
      <c r="AC36" s="14"/>
      <c r="AD36" s="14"/>
      <c r="AE36" s="14"/>
      <c r="AF36" s="14"/>
      <c r="AG36" s="14"/>
      <c r="AH36" s="14"/>
    </row>
    <row r="37" spans="1:34" ht="18">
      <c r="A37" s="30"/>
      <c r="B37" s="34" t="s">
        <v>43</v>
      </c>
      <c r="C37" s="64"/>
      <c r="D37" s="64"/>
      <c r="E37" s="64"/>
      <c r="F37" s="64"/>
      <c r="G37" s="71">
        <f aca="true" t="shared" si="8" ref="G37:S37">SUM(G38:G39)</f>
        <v>20434.69389</v>
      </c>
      <c r="H37" s="71">
        <f t="shared" si="8"/>
        <v>18632.846230000003</v>
      </c>
      <c r="I37" s="71">
        <f t="shared" si="8"/>
        <v>19259.637846999998</v>
      </c>
      <c r="J37" s="71">
        <f t="shared" si="8"/>
        <v>17889.088854</v>
      </c>
      <c r="K37" s="71">
        <f t="shared" si="8"/>
        <v>19390.885723</v>
      </c>
      <c r="L37" s="71">
        <f t="shared" si="8"/>
        <v>18230.740701</v>
      </c>
      <c r="M37" s="71">
        <f t="shared" si="8"/>
        <v>20524.123083</v>
      </c>
      <c r="N37" s="71">
        <f t="shared" si="8"/>
        <v>20221.103884</v>
      </c>
      <c r="O37" s="71">
        <f t="shared" si="8"/>
        <v>18364.046105</v>
      </c>
      <c r="P37" s="71">
        <f t="shared" si="8"/>
        <v>20040.222852</v>
      </c>
      <c r="Q37" s="71">
        <f t="shared" si="8"/>
        <v>21621.589104</v>
      </c>
      <c r="R37" s="71">
        <f t="shared" si="8"/>
        <v>22013.429786</v>
      </c>
      <c r="S37" s="72">
        <f t="shared" si="8"/>
        <v>236622.40805899998</v>
      </c>
      <c r="T37" s="13"/>
      <c r="U37" s="13"/>
      <c r="V37" s="13"/>
      <c r="W37" s="13"/>
      <c r="X37" s="13"/>
      <c r="Y37" s="13"/>
      <c r="Z37" s="13"/>
      <c r="AA37" s="13"/>
      <c r="AB37" s="14"/>
      <c r="AC37" s="14"/>
      <c r="AD37" s="14"/>
      <c r="AE37" s="14"/>
      <c r="AF37" s="14"/>
      <c r="AG37" s="14"/>
      <c r="AH37" s="14"/>
    </row>
    <row r="38" spans="1:34" ht="15">
      <c r="A38" s="30"/>
      <c r="B38" s="5"/>
      <c r="C38" s="64" t="s">
        <v>44</v>
      </c>
      <c r="D38" s="64" t="s">
        <v>45</v>
      </c>
      <c r="E38" s="64" t="s">
        <v>46</v>
      </c>
      <c r="F38" s="64" t="s">
        <v>10</v>
      </c>
      <c r="G38" s="65">
        <v>12252.224719</v>
      </c>
      <c r="H38" s="65">
        <v>11152.885738</v>
      </c>
      <c r="I38" s="65">
        <v>11577.329101</v>
      </c>
      <c r="J38" s="65">
        <v>9951.690131</v>
      </c>
      <c r="K38" s="65">
        <v>10583.317848</v>
      </c>
      <c r="L38" s="65">
        <v>10318.469312</v>
      </c>
      <c r="M38" s="65">
        <v>11871.262361</v>
      </c>
      <c r="N38" s="65">
        <v>11429.475232</v>
      </c>
      <c r="O38" s="65">
        <v>10323.487794</v>
      </c>
      <c r="P38" s="65">
        <v>10821.361637</v>
      </c>
      <c r="Q38" s="65">
        <v>11428.140451</v>
      </c>
      <c r="R38" s="65">
        <v>11135.065102</v>
      </c>
      <c r="S38" s="66">
        <f>SUM(G38:R38)</f>
        <v>132844.709426</v>
      </c>
      <c r="T38" s="13"/>
      <c r="U38" s="13"/>
      <c r="V38" s="13"/>
      <c r="W38" s="13"/>
      <c r="X38" s="13"/>
      <c r="Y38" s="13"/>
      <c r="Z38" s="13"/>
      <c r="AA38" s="13"/>
      <c r="AB38" s="14"/>
      <c r="AC38" s="14"/>
      <c r="AD38" s="14"/>
      <c r="AE38" s="14"/>
      <c r="AF38" s="14"/>
      <c r="AG38" s="14"/>
      <c r="AH38" s="14"/>
    </row>
    <row r="39" spans="1:34" ht="15">
      <c r="A39" s="30"/>
      <c r="B39" s="11"/>
      <c r="C39" s="64" t="s">
        <v>47</v>
      </c>
      <c r="D39" s="64" t="s">
        <v>48</v>
      </c>
      <c r="E39" s="64" t="s">
        <v>49</v>
      </c>
      <c r="F39" s="64" t="s">
        <v>17</v>
      </c>
      <c r="G39" s="65">
        <v>8182.469171</v>
      </c>
      <c r="H39" s="65">
        <v>7479.960492</v>
      </c>
      <c r="I39" s="65">
        <v>7682.308746</v>
      </c>
      <c r="J39" s="65">
        <v>7937.398723</v>
      </c>
      <c r="K39" s="65">
        <v>8807.567875</v>
      </c>
      <c r="L39" s="65">
        <v>7912.2713889999995</v>
      </c>
      <c r="M39" s="65">
        <v>8652.860722</v>
      </c>
      <c r="N39" s="65">
        <v>8791.628652</v>
      </c>
      <c r="O39" s="65">
        <v>8040.558311</v>
      </c>
      <c r="P39" s="65">
        <v>9218.861215</v>
      </c>
      <c r="Q39" s="65">
        <v>10193.448653</v>
      </c>
      <c r="R39" s="65">
        <v>10878.364684</v>
      </c>
      <c r="S39" s="66">
        <f>SUM(G39:R39)</f>
        <v>103777.69863299999</v>
      </c>
      <c r="T39" s="13"/>
      <c r="U39" s="13"/>
      <c r="V39" s="13"/>
      <c r="W39" s="13"/>
      <c r="X39" s="13"/>
      <c r="Y39" s="13"/>
      <c r="Z39" s="13"/>
      <c r="AA39" s="13"/>
      <c r="AB39" s="14"/>
      <c r="AC39" s="14"/>
      <c r="AD39" s="14"/>
      <c r="AE39" s="14"/>
      <c r="AF39" s="14"/>
      <c r="AG39" s="14"/>
      <c r="AH39" s="14"/>
    </row>
    <row r="40" spans="1:34" ht="18">
      <c r="A40" s="30"/>
      <c r="B40" s="34" t="s">
        <v>110</v>
      </c>
      <c r="C40" s="64"/>
      <c r="D40" s="64"/>
      <c r="E40" s="64"/>
      <c r="F40" s="64"/>
      <c r="G40" s="71">
        <f aca="true" t="shared" si="9" ref="G40:S40">SUM(G41:G42)</f>
        <v>13862.937509000001</v>
      </c>
      <c r="H40" s="71">
        <f t="shared" si="9"/>
        <v>13733.592015999999</v>
      </c>
      <c r="I40" s="71">
        <f t="shared" si="9"/>
        <v>15522.574951999999</v>
      </c>
      <c r="J40" s="71">
        <f t="shared" si="9"/>
        <v>14301.302421</v>
      </c>
      <c r="K40" s="71">
        <f t="shared" si="9"/>
        <v>13743.993352</v>
      </c>
      <c r="L40" s="71">
        <f t="shared" si="9"/>
        <v>13369.162761</v>
      </c>
      <c r="M40" s="71">
        <f t="shared" si="9"/>
        <v>13211.933401</v>
      </c>
      <c r="N40" s="71">
        <f t="shared" si="9"/>
        <v>13564.843342</v>
      </c>
      <c r="O40" s="71">
        <f t="shared" si="9"/>
        <v>14325.992073000001</v>
      </c>
      <c r="P40" s="71">
        <f t="shared" si="9"/>
        <v>22552.120145999997</v>
      </c>
      <c r="Q40" s="71">
        <f t="shared" si="9"/>
        <v>8743.704354</v>
      </c>
      <c r="R40" s="71">
        <f t="shared" si="9"/>
        <v>13877.98404</v>
      </c>
      <c r="S40" s="72">
        <f t="shared" si="9"/>
        <v>170810.14036699999</v>
      </c>
      <c r="T40" s="13"/>
      <c r="U40" s="13"/>
      <c r="V40" s="13"/>
      <c r="W40" s="13"/>
      <c r="X40" s="13"/>
      <c r="Y40" s="13"/>
      <c r="Z40" s="13"/>
      <c r="AA40" s="13"/>
      <c r="AB40" s="14"/>
      <c r="AC40" s="14"/>
      <c r="AD40" s="14"/>
      <c r="AE40" s="14"/>
      <c r="AF40" s="14"/>
      <c r="AG40" s="14"/>
      <c r="AH40" s="14"/>
    </row>
    <row r="41" spans="1:34" ht="15">
      <c r="A41" s="30"/>
      <c r="B41" s="5"/>
      <c r="C41" s="64" t="s">
        <v>112</v>
      </c>
      <c r="D41" s="64" t="s">
        <v>62</v>
      </c>
      <c r="E41" s="64" t="s">
        <v>63</v>
      </c>
      <c r="F41" s="64" t="s">
        <v>64</v>
      </c>
      <c r="G41" s="65">
        <v>12160.024896</v>
      </c>
      <c r="H41" s="65">
        <v>12226.467517</v>
      </c>
      <c r="I41" s="65">
        <v>13798.460302</v>
      </c>
      <c r="J41" s="65">
        <v>12687.578376</v>
      </c>
      <c r="K41" s="65">
        <v>12156.712462</v>
      </c>
      <c r="L41" s="65">
        <v>11726.73106</v>
      </c>
      <c r="M41" s="65">
        <v>11340.643609</v>
      </c>
      <c r="N41" s="65">
        <v>11682.630142</v>
      </c>
      <c r="O41" s="65">
        <v>12562.704804</v>
      </c>
      <c r="P41" s="65">
        <v>20705.275668</v>
      </c>
      <c r="Q41" s="65">
        <v>6825.119313</v>
      </c>
      <c r="R41" s="65">
        <v>12124.891957</v>
      </c>
      <c r="S41" s="66">
        <f>SUM(G41:R41)</f>
        <v>149997.24010599998</v>
      </c>
      <c r="T41" s="13"/>
      <c r="U41" s="13"/>
      <c r="V41" s="13"/>
      <c r="W41" s="13"/>
      <c r="X41" s="13"/>
      <c r="Y41" s="13"/>
      <c r="Z41" s="13"/>
      <c r="AA41" s="13"/>
      <c r="AB41" s="14"/>
      <c r="AC41" s="14"/>
      <c r="AD41" s="14"/>
      <c r="AE41" s="14"/>
      <c r="AF41" s="14"/>
      <c r="AG41" s="14"/>
      <c r="AH41" s="14"/>
    </row>
    <row r="42" spans="1:34" ht="15">
      <c r="A42" s="30"/>
      <c r="B42" s="11"/>
      <c r="C42" s="64" t="s">
        <v>111</v>
      </c>
      <c r="D42" s="64" t="s">
        <v>98</v>
      </c>
      <c r="E42" s="64" t="s">
        <v>98</v>
      </c>
      <c r="F42" s="64" t="s">
        <v>64</v>
      </c>
      <c r="G42" s="65">
        <v>1702.912613</v>
      </c>
      <c r="H42" s="65">
        <v>1507.124499</v>
      </c>
      <c r="I42" s="65">
        <v>1724.11465</v>
      </c>
      <c r="J42" s="65">
        <v>1613.724045</v>
      </c>
      <c r="K42" s="65">
        <v>1587.28089</v>
      </c>
      <c r="L42" s="65">
        <v>1642.431701</v>
      </c>
      <c r="M42" s="65">
        <v>1871.289792</v>
      </c>
      <c r="N42" s="65">
        <v>1882.2132000000001</v>
      </c>
      <c r="O42" s="65">
        <v>1763.287269</v>
      </c>
      <c r="P42" s="65">
        <v>1846.844478</v>
      </c>
      <c r="Q42" s="65">
        <v>1918.585041</v>
      </c>
      <c r="R42" s="65">
        <v>1753.092083</v>
      </c>
      <c r="S42" s="66">
        <f>SUM(G42:R42)</f>
        <v>20812.900261</v>
      </c>
      <c r="T42" s="13"/>
      <c r="U42" s="13"/>
      <c r="V42" s="13"/>
      <c r="W42" s="13"/>
      <c r="X42" s="13"/>
      <c r="Y42" s="13"/>
      <c r="Z42" s="13"/>
      <c r="AA42" s="13"/>
      <c r="AB42" s="14"/>
      <c r="AC42" s="14"/>
      <c r="AD42" s="14"/>
      <c r="AE42" s="14"/>
      <c r="AF42" s="14"/>
      <c r="AG42" s="14"/>
      <c r="AH42" s="14"/>
    </row>
    <row r="43" spans="1:34" ht="15">
      <c r="A43" s="30"/>
      <c r="B43" s="11" t="s">
        <v>56</v>
      </c>
      <c r="C43" s="64" t="s">
        <v>57</v>
      </c>
      <c r="D43" s="64" t="s">
        <v>58</v>
      </c>
      <c r="E43" s="64" t="s">
        <v>59</v>
      </c>
      <c r="F43" s="64" t="s">
        <v>59</v>
      </c>
      <c r="G43" s="65">
        <v>17900.403625</v>
      </c>
      <c r="H43" s="65">
        <v>11124.226883</v>
      </c>
      <c r="I43" s="65">
        <v>12203.536545</v>
      </c>
      <c r="J43" s="65">
        <v>13098.04687</v>
      </c>
      <c r="K43" s="65">
        <v>12962.631697</v>
      </c>
      <c r="L43" s="65">
        <v>11964.753673</v>
      </c>
      <c r="M43" s="65">
        <v>14913.690035</v>
      </c>
      <c r="N43" s="65">
        <v>14157.215649</v>
      </c>
      <c r="O43" s="65">
        <v>12933.592757</v>
      </c>
      <c r="P43" s="65">
        <v>12960.893777</v>
      </c>
      <c r="Q43" s="65">
        <v>12621.341344</v>
      </c>
      <c r="R43" s="65">
        <v>13772.345283999999</v>
      </c>
      <c r="S43" s="66">
        <f>SUM(G43:R43)</f>
        <v>160612.678139</v>
      </c>
      <c r="T43" s="13"/>
      <c r="U43" s="13"/>
      <c r="V43" s="13"/>
      <c r="W43" s="13"/>
      <c r="X43" s="13"/>
      <c r="Y43" s="13"/>
      <c r="Z43" s="13"/>
      <c r="AA43" s="13"/>
      <c r="AB43" s="14"/>
      <c r="AC43" s="14"/>
      <c r="AD43" s="14"/>
      <c r="AE43" s="14"/>
      <c r="AF43" s="14"/>
      <c r="AG43" s="14"/>
      <c r="AH43" s="14"/>
    </row>
    <row r="44" spans="1:34" ht="18">
      <c r="A44" s="30"/>
      <c r="B44" s="34" t="s">
        <v>143</v>
      </c>
      <c r="C44" s="64"/>
      <c r="D44" s="64"/>
      <c r="E44" s="64"/>
      <c r="F44" s="64"/>
      <c r="G44" s="71">
        <f aca="true" t="shared" si="10" ref="G44:S44">SUM(G45:G46)</f>
        <v>10647.000923</v>
      </c>
      <c r="H44" s="71">
        <f t="shared" si="10"/>
        <v>10407.759875</v>
      </c>
      <c r="I44" s="71">
        <f t="shared" si="10"/>
        <v>11236.658257</v>
      </c>
      <c r="J44" s="71">
        <f t="shared" si="10"/>
        <v>11214.738186999999</v>
      </c>
      <c r="K44" s="71">
        <f t="shared" si="10"/>
        <v>11653.466924</v>
      </c>
      <c r="L44" s="71">
        <f t="shared" si="10"/>
        <v>11038.354225</v>
      </c>
      <c r="M44" s="71">
        <f t="shared" si="10"/>
        <v>11458.810692</v>
      </c>
      <c r="N44" s="71">
        <f t="shared" si="10"/>
        <v>11002.904847000002</v>
      </c>
      <c r="O44" s="71">
        <f t="shared" si="10"/>
        <v>12198.887624</v>
      </c>
      <c r="P44" s="71">
        <f t="shared" si="10"/>
        <v>11665.034241</v>
      </c>
      <c r="Q44" s="71">
        <f t="shared" si="10"/>
        <v>13439.186817</v>
      </c>
      <c r="R44" s="71">
        <f t="shared" si="10"/>
        <v>13744.453051</v>
      </c>
      <c r="S44" s="72">
        <f t="shared" si="10"/>
        <v>139707.255663</v>
      </c>
      <c r="T44" s="13"/>
      <c r="U44" s="13"/>
      <c r="V44" s="13"/>
      <c r="W44" s="13"/>
      <c r="X44" s="13"/>
      <c r="Y44" s="13"/>
      <c r="Z44" s="13"/>
      <c r="AA44" s="13"/>
      <c r="AB44" s="14"/>
      <c r="AC44" s="14"/>
      <c r="AD44" s="14"/>
      <c r="AE44" s="14"/>
      <c r="AF44" s="14"/>
      <c r="AG44" s="14"/>
      <c r="AH44" s="14"/>
    </row>
    <row r="45" spans="1:34" ht="15">
      <c r="A45" s="30"/>
      <c r="B45" s="5"/>
      <c r="C45" s="64" t="s">
        <v>144</v>
      </c>
      <c r="D45" s="64" t="s">
        <v>145</v>
      </c>
      <c r="E45" s="64" t="s">
        <v>146</v>
      </c>
      <c r="F45" s="64" t="s">
        <v>147</v>
      </c>
      <c r="G45" s="65">
        <v>6224.392852</v>
      </c>
      <c r="H45" s="65">
        <v>5881.7149229999995</v>
      </c>
      <c r="I45" s="65">
        <v>6510.375593</v>
      </c>
      <c r="J45" s="65">
        <v>5344.582707</v>
      </c>
      <c r="K45" s="65">
        <v>6086.442995</v>
      </c>
      <c r="L45" s="65">
        <v>5657.365638</v>
      </c>
      <c r="M45" s="65">
        <v>5371.723642</v>
      </c>
      <c r="N45" s="65">
        <v>5650.742213</v>
      </c>
      <c r="O45" s="65">
        <v>5948.13996</v>
      </c>
      <c r="P45" s="65">
        <v>5588.004886</v>
      </c>
      <c r="Q45" s="65">
        <v>5779.988122</v>
      </c>
      <c r="R45" s="65">
        <v>6263.003849</v>
      </c>
      <c r="S45" s="66">
        <f>SUM(G45:R45)</f>
        <v>70306.47738</v>
      </c>
      <c r="T45" s="13"/>
      <c r="U45" s="13"/>
      <c r="V45" s="13"/>
      <c r="W45" s="13"/>
      <c r="X45" s="13"/>
      <c r="Y45" s="13"/>
      <c r="Z45" s="13"/>
      <c r="AA45" s="13"/>
      <c r="AB45" s="14"/>
      <c r="AC45" s="14"/>
      <c r="AD45" s="14"/>
      <c r="AE45" s="14"/>
      <c r="AF45" s="14"/>
      <c r="AG45" s="14"/>
      <c r="AH45" s="14"/>
    </row>
    <row r="46" spans="1:34" ht="15">
      <c r="A46" s="30"/>
      <c r="B46" s="11"/>
      <c r="C46" s="64" t="s">
        <v>148</v>
      </c>
      <c r="D46" s="64" t="s">
        <v>149</v>
      </c>
      <c r="E46" s="64" t="s">
        <v>150</v>
      </c>
      <c r="F46" s="64" t="s">
        <v>151</v>
      </c>
      <c r="G46" s="65">
        <v>4422.608071</v>
      </c>
      <c r="H46" s="65">
        <v>4526.044952</v>
      </c>
      <c r="I46" s="65">
        <v>4726.282664</v>
      </c>
      <c r="J46" s="65">
        <v>5870.15548</v>
      </c>
      <c r="K46" s="65">
        <v>5567.023929</v>
      </c>
      <c r="L46" s="65">
        <v>5380.988587</v>
      </c>
      <c r="M46" s="65">
        <v>6087.08705</v>
      </c>
      <c r="N46" s="65">
        <v>5352.162634</v>
      </c>
      <c r="O46" s="65">
        <v>6250.747664</v>
      </c>
      <c r="P46" s="65">
        <v>6077.029355</v>
      </c>
      <c r="Q46" s="65">
        <v>7659.198695</v>
      </c>
      <c r="R46" s="65">
        <v>7481.449202</v>
      </c>
      <c r="S46" s="66">
        <f>SUM(G46:R46)</f>
        <v>69400.77828299999</v>
      </c>
      <c r="T46" s="13"/>
      <c r="U46" s="13"/>
      <c r="V46" s="13"/>
      <c r="W46" s="13"/>
      <c r="X46" s="13"/>
      <c r="Y46" s="13"/>
      <c r="Z46" s="13"/>
      <c r="AA46" s="13"/>
      <c r="AB46" s="14"/>
      <c r="AC46" s="14"/>
      <c r="AD46" s="14"/>
      <c r="AE46" s="14"/>
      <c r="AF46" s="14"/>
      <c r="AG46" s="14"/>
      <c r="AH46" s="14"/>
    </row>
    <row r="47" spans="1:34" ht="18">
      <c r="A47" s="30"/>
      <c r="B47" s="34" t="s">
        <v>137</v>
      </c>
      <c r="C47" s="64"/>
      <c r="D47" s="64"/>
      <c r="E47" s="64"/>
      <c r="F47" s="64"/>
      <c r="G47" s="71">
        <f>SUM(G48:G50)</f>
        <v>11560.176476</v>
      </c>
      <c r="H47" s="71">
        <f aca="true" t="shared" si="11" ref="H47:S47">SUM(H48:H50)</f>
        <v>7512.139963</v>
      </c>
      <c r="I47" s="71">
        <f t="shared" si="11"/>
        <v>6778.061404</v>
      </c>
      <c r="J47" s="71">
        <f t="shared" si="11"/>
        <v>11956.529665</v>
      </c>
      <c r="K47" s="71">
        <f t="shared" si="11"/>
        <v>6347.746938</v>
      </c>
      <c r="L47" s="71">
        <f t="shared" si="11"/>
        <v>10449.760471</v>
      </c>
      <c r="M47" s="71">
        <f t="shared" si="11"/>
        <v>10059.727772</v>
      </c>
      <c r="N47" s="71">
        <f t="shared" si="11"/>
        <v>12155.631104</v>
      </c>
      <c r="O47" s="71">
        <f t="shared" si="11"/>
        <v>11206.621594</v>
      </c>
      <c r="P47" s="71">
        <f t="shared" si="11"/>
        <v>17313.144206</v>
      </c>
      <c r="Q47" s="71">
        <f t="shared" si="11"/>
        <v>11944.342964</v>
      </c>
      <c r="R47" s="71">
        <f t="shared" si="11"/>
        <v>19432.580949</v>
      </c>
      <c r="S47" s="72">
        <f t="shared" si="11"/>
        <v>136716.463506</v>
      </c>
      <c r="T47" s="13"/>
      <c r="U47" s="13"/>
      <c r="V47" s="13"/>
      <c r="W47" s="13"/>
      <c r="X47" s="13"/>
      <c r="Y47" s="13"/>
      <c r="Z47" s="13"/>
      <c r="AA47" s="13"/>
      <c r="AB47" s="14"/>
      <c r="AC47" s="14"/>
      <c r="AD47" s="14"/>
      <c r="AE47" s="14"/>
      <c r="AF47" s="14"/>
      <c r="AG47" s="14"/>
      <c r="AH47" s="14"/>
    </row>
    <row r="48" spans="1:34" ht="15">
      <c r="A48" s="30"/>
      <c r="B48" s="5"/>
      <c r="C48" s="64" t="s">
        <v>138</v>
      </c>
      <c r="D48" s="64" t="s">
        <v>139</v>
      </c>
      <c r="E48" s="64" t="s">
        <v>59</v>
      </c>
      <c r="F48" s="64" t="s">
        <v>59</v>
      </c>
      <c r="G48" s="65">
        <v>0</v>
      </c>
      <c r="H48" s="65">
        <v>0</v>
      </c>
      <c r="I48" s="65">
        <v>6778.061404</v>
      </c>
      <c r="J48" s="65">
        <v>11956.529665</v>
      </c>
      <c r="K48" s="65">
        <v>6347.746938</v>
      </c>
      <c r="L48" s="65">
        <v>10449.760471</v>
      </c>
      <c r="M48" s="65">
        <v>10059.727772</v>
      </c>
      <c r="N48" s="65">
        <v>12155.631104</v>
      </c>
      <c r="O48" s="65">
        <v>11206.621594</v>
      </c>
      <c r="P48" s="65">
        <v>0</v>
      </c>
      <c r="Q48" s="65">
        <v>0</v>
      </c>
      <c r="R48" s="65">
        <v>0</v>
      </c>
      <c r="S48" s="66">
        <f>SUM(G48:R48)</f>
        <v>68954.078948</v>
      </c>
      <c r="T48" s="13"/>
      <c r="U48" s="13"/>
      <c r="V48" s="13"/>
      <c r="W48" s="13"/>
      <c r="X48" s="13"/>
      <c r="Y48" s="13"/>
      <c r="Z48" s="13"/>
      <c r="AA48" s="13"/>
      <c r="AB48" s="14"/>
      <c r="AC48" s="14"/>
      <c r="AD48" s="14"/>
      <c r="AE48" s="14"/>
      <c r="AF48" s="14"/>
      <c r="AG48" s="14"/>
      <c r="AH48" s="14"/>
    </row>
    <row r="49" spans="1:34" ht="15">
      <c r="A49" s="30"/>
      <c r="B49" s="11"/>
      <c r="C49" s="64" t="s">
        <v>141</v>
      </c>
      <c r="D49" s="64" t="s">
        <v>142</v>
      </c>
      <c r="E49" s="64" t="s">
        <v>59</v>
      </c>
      <c r="F49" s="64" t="s">
        <v>59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17313.144206</v>
      </c>
      <c r="Q49" s="65">
        <v>11944.342964</v>
      </c>
      <c r="R49" s="65">
        <v>19432.580949</v>
      </c>
      <c r="S49" s="66">
        <f>SUM(G49:R49)</f>
        <v>48690.068119</v>
      </c>
      <c r="T49" s="13"/>
      <c r="U49" s="13"/>
      <c r="V49" s="13"/>
      <c r="W49" s="13"/>
      <c r="X49" s="13"/>
      <c r="Y49" s="13"/>
      <c r="Z49" s="13"/>
      <c r="AA49" s="13"/>
      <c r="AB49" s="14"/>
      <c r="AC49" s="14"/>
      <c r="AD49" s="14"/>
      <c r="AE49" s="14"/>
      <c r="AF49" s="14"/>
      <c r="AG49" s="14"/>
      <c r="AH49" s="14"/>
    </row>
    <row r="50" spans="1:34" ht="15">
      <c r="A50" s="30"/>
      <c r="B50" s="11"/>
      <c r="C50" s="64" t="s">
        <v>140</v>
      </c>
      <c r="D50" s="64" t="s">
        <v>139</v>
      </c>
      <c r="E50" s="64" t="s">
        <v>59</v>
      </c>
      <c r="F50" s="64" t="s">
        <v>59</v>
      </c>
      <c r="G50" s="65">
        <v>11560.176476</v>
      </c>
      <c r="H50" s="65">
        <v>7512.139963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6">
        <f>SUM(G50:R50)</f>
        <v>19072.316439000002</v>
      </c>
      <c r="T50" s="13"/>
      <c r="U50" s="13"/>
      <c r="V50" s="13"/>
      <c r="W50" s="13"/>
      <c r="X50" s="13"/>
      <c r="Y50" s="13"/>
      <c r="Z50" s="13"/>
      <c r="AA50" s="13"/>
      <c r="AB50" s="14"/>
      <c r="AC50" s="14"/>
      <c r="AD50" s="14"/>
      <c r="AE50" s="14"/>
      <c r="AF50" s="14"/>
      <c r="AG50" s="14"/>
      <c r="AH50" s="14"/>
    </row>
    <row r="51" spans="1:34" ht="15">
      <c r="A51" s="30"/>
      <c r="B51" s="11" t="s">
        <v>70</v>
      </c>
      <c r="C51" s="64" t="s">
        <v>71</v>
      </c>
      <c r="D51" s="64" t="s">
        <v>72</v>
      </c>
      <c r="E51" s="64" t="s">
        <v>59</v>
      </c>
      <c r="F51" s="64" t="s">
        <v>59</v>
      </c>
      <c r="G51" s="65">
        <v>9201.412866</v>
      </c>
      <c r="H51" s="65">
        <v>9082.201699</v>
      </c>
      <c r="I51" s="65">
        <v>9216.270897</v>
      </c>
      <c r="J51" s="65">
        <v>9581.931923</v>
      </c>
      <c r="K51" s="65">
        <v>9598.579884</v>
      </c>
      <c r="L51" s="65">
        <v>9516.214624</v>
      </c>
      <c r="M51" s="65">
        <v>9809.622604</v>
      </c>
      <c r="N51" s="65">
        <v>10116.009949</v>
      </c>
      <c r="O51" s="65">
        <v>9323.580696</v>
      </c>
      <c r="P51" s="65">
        <v>9890.407587</v>
      </c>
      <c r="Q51" s="65">
        <v>9403.162878</v>
      </c>
      <c r="R51" s="65">
        <v>10054.548653</v>
      </c>
      <c r="S51" s="66">
        <f>SUM(G51:R51)</f>
        <v>114793.94426</v>
      </c>
      <c r="T51" s="13"/>
      <c r="U51" s="13"/>
      <c r="V51" s="13"/>
      <c r="W51" s="13"/>
      <c r="X51" s="13"/>
      <c r="Y51" s="13"/>
      <c r="Z51" s="13"/>
      <c r="AA51" s="13"/>
      <c r="AB51" s="14"/>
      <c r="AC51" s="14"/>
      <c r="AD51" s="14"/>
      <c r="AE51" s="14"/>
      <c r="AF51" s="14"/>
      <c r="AG51" s="14"/>
      <c r="AH51" s="14"/>
    </row>
    <row r="52" spans="1:34" ht="18">
      <c r="A52" s="30"/>
      <c r="B52" s="34" t="s">
        <v>50</v>
      </c>
      <c r="C52" s="64"/>
      <c r="D52" s="64"/>
      <c r="E52" s="64"/>
      <c r="F52" s="64"/>
      <c r="G52" s="71">
        <f aca="true" t="shared" si="12" ref="G52:S52">SUM(G53:G54)</f>
        <v>7661.983002999999</v>
      </c>
      <c r="H52" s="71">
        <f t="shared" si="12"/>
        <v>7699.580629</v>
      </c>
      <c r="I52" s="71">
        <f t="shared" si="12"/>
        <v>7911.4225750000005</v>
      </c>
      <c r="J52" s="71">
        <f t="shared" si="12"/>
        <v>8138.037583</v>
      </c>
      <c r="K52" s="71">
        <f t="shared" si="12"/>
        <v>7991.208071</v>
      </c>
      <c r="L52" s="71">
        <f t="shared" si="12"/>
        <v>8921.720706</v>
      </c>
      <c r="M52" s="71">
        <f t="shared" si="12"/>
        <v>8720.475154</v>
      </c>
      <c r="N52" s="71">
        <f t="shared" si="12"/>
        <v>9618.85663</v>
      </c>
      <c r="O52" s="71">
        <f t="shared" si="12"/>
        <v>9352.330729000001</v>
      </c>
      <c r="P52" s="71">
        <f t="shared" si="12"/>
        <v>9195.873157</v>
      </c>
      <c r="Q52" s="71">
        <f t="shared" si="12"/>
        <v>8490.823281</v>
      </c>
      <c r="R52" s="71">
        <f t="shared" si="12"/>
        <v>8521.378864</v>
      </c>
      <c r="S52" s="72">
        <f t="shared" si="12"/>
        <v>102223.690382</v>
      </c>
      <c r="T52" s="13"/>
      <c r="U52" s="13"/>
      <c r="V52" s="13"/>
      <c r="W52" s="13"/>
      <c r="X52" s="13"/>
      <c r="Y52" s="13"/>
      <c r="Z52" s="13"/>
      <c r="AA52" s="13"/>
      <c r="AB52" s="14"/>
      <c r="AC52" s="14"/>
      <c r="AD52" s="14"/>
      <c r="AE52" s="14"/>
      <c r="AF52" s="14"/>
      <c r="AG52" s="14"/>
      <c r="AH52" s="14"/>
    </row>
    <row r="53" spans="1:34" ht="15">
      <c r="A53" s="30"/>
      <c r="B53" s="5"/>
      <c r="C53" s="64" t="s">
        <v>55</v>
      </c>
      <c r="D53" s="64" t="s">
        <v>52</v>
      </c>
      <c r="E53" s="64" t="s">
        <v>53</v>
      </c>
      <c r="F53" s="64" t="s">
        <v>54</v>
      </c>
      <c r="G53" s="65">
        <v>4691.700706</v>
      </c>
      <c r="H53" s="65">
        <v>4531.666626</v>
      </c>
      <c r="I53" s="65">
        <v>4039.942689</v>
      </c>
      <c r="J53" s="65">
        <v>4557.415288</v>
      </c>
      <c r="K53" s="65">
        <v>4630.719551</v>
      </c>
      <c r="L53" s="65">
        <v>5566.24603</v>
      </c>
      <c r="M53" s="65">
        <v>5460.755955</v>
      </c>
      <c r="N53" s="65">
        <v>5583.923709</v>
      </c>
      <c r="O53" s="65">
        <v>4199.064561</v>
      </c>
      <c r="P53" s="65">
        <v>3882.329645</v>
      </c>
      <c r="Q53" s="65">
        <v>2889.430299</v>
      </c>
      <c r="R53" s="65">
        <v>4064.983574</v>
      </c>
      <c r="S53" s="66">
        <f>SUM(G53:R53)</f>
        <v>54098.178633</v>
      </c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4"/>
      <c r="AE53" s="14"/>
      <c r="AF53" s="14"/>
      <c r="AG53" s="14"/>
      <c r="AH53" s="14"/>
    </row>
    <row r="54" spans="1:34" ht="15">
      <c r="A54" s="30"/>
      <c r="B54" s="11"/>
      <c r="C54" s="64" t="s">
        <v>51</v>
      </c>
      <c r="D54" s="64" t="s">
        <v>52</v>
      </c>
      <c r="E54" s="64" t="s">
        <v>53</v>
      </c>
      <c r="F54" s="64" t="s">
        <v>54</v>
      </c>
      <c r="G54" s="65">
        <v>2970.282297</v>
      </c>
      <c r="H54" s="65">
        <v>3167.914003</v>
      </c>
      <c r="I54" s="65">
        <v>3871.479886</v>
      </c>
      <c r="J54" s="65">
        <v>3580.622295</v>
      </c>
      <c r="K54" s="65">
        <v>3360.48852</v>
      </c>
      <c r="L54" s="65">
        <v>3355.474676</v>
      </c>
      <c r="M54" s="65">
        <v>3259.719199</v>
      </c>
      <c r="N54" s="65">
        <v>4034.932921</v>
      </c>
      <c r="O54" s="65">
        <v>5153.266168</v>
      </c>
      <c r="P54" s="65">
        <v>5313.543512</v>
      </c>
      <c r="Q54" s="65">
        <v>5601.392982</v>
      </c>
      <c r="R54" s="65">
        <v>4456.39529</v>
      </c>
      <c r="S54" s="66">
        <f>SUM(G54:R54)</f>
        <v>48125.511749000005</v>
      </c>
      <c r="T54" s="13"/>
      <c r="U54" s="13"/>
      <c r="V54" s="13"/>
      <c r="W54" s="13"/>
      <c r="X54" s="13"/>
      <c r="Y54" s="13"/>
      <c r="Z54" s="13"/>
      <c r="AA54" s="13"/>
      <c r="AB54" s="14"/>
      <c r="AC54" s="14"/>
      <c r="AD54" s="14"/>
      <c r="AE54" s="14"/>
      <c r="AF54" s="14"/>
      <c r="AG54" s="14"/>
      <c r="AH54" s="14"/>
    </row>
    <row r="55" spans="1:34" ht="15">
      <c r="A55" s="30"/>
      <c r="B55" s="11" t="s">
        <v>73</v>
      </c>
      <c r="C55" s="64" t="s">
        <v>74</v>
      </c>
      <c r="D55" s="64" t="s">
        <v>58</v>
      </c>
      <c r="E55" s="64" t="s">
        <v>59</v>
      </c>
      <c r="F55" s="64" t="s">
        <v>59</v>
      </c>
      <c r="G55" s="65">
        <v>8398.780508</v>
      </c>
      <c r="H55" s="65">
        <v>6559.234066</v>
      </c>
      <c r="I55" s="65">
        <v>7427.390632</v>
      </c>
      <c r="J55" s="65">
        <v>8345.249842</v>
      </c>
      <c r="K55" s="65">
        <v>7524.583217</v>
      </c>
      <c r="L55" s="65">
        <v>6909.00949</v>
      </c>
      <c r="M55" s="65">
        <v>7660.0697</v>
      </c>
      <c r="N55" s="65">
        <v>10041.138342</v>
      </c>
      <c r="O55" s="65">
        <v>8573.731321</v>
      </c>
      <c r="P55" s="65">
        <v>9882.710627</v>
      </c>
      <c r="Q55" s="65">
        <v>7844.338923</v>
      </c>
      <c r="R55" s="65">
        <v>4366.084312</v>
      </c>
      <c r="S55" s="66">
        <f>SUM(G55:R55)</f>
        <v>93532.32098</v>
      </c>
      <c r="T55" s="13"/>
      <c r="U55" s="13"/>
      <c r="V55" s="13"/>
      <c r="W55" s="13"/>
      <c r="X55" s="13"/>
      <c r="Y55" s="13"/>
      <c r="Z55" s="13"/>
      <c r="AA55" s="13"/>
      <c r="AB55" s="14"/>
      <c r="AC55" s="14"/>
      <c r="AD55" s="14"/>
      <c r="AE55" s="14"/>
      <c r="AF55" s="14"/>
      <c r="AG55" s="14"/>
      <c r="AH55" s="14"/>
    </row>
    <row r="56" spans="1:34" ht="15">
      <c r="A56" s="30"/>
      <c r="B56" s="11" t="s">
        <v>126</v>
      </c>
      <c r="C56" s="64" t="s">
        <v>127</v>
      </c>
      <c r="D56" s="64" t="s">
        <v>127</v>
      </c>
      <c r="E56" s="64" t="s">
        <v>128</v>
      </c>
      <c r="F56" s="64" t="s">
        <v>78</v>
      </c>
      <c r="G56" s="65">
        <v>6750.436009</v>
      </c>
      <c r="H56" s="65">
        <v>6969.880939</v>
      </c>
      <c r="I56" s="65">
        <v>8265.493577</v>
      </c>
      <c r="J56" s="65">
        <v>7195.792172</v>
      </c>
      <c r="K56" s="65">
        <v>6000.190341</v>
      </c>
      <c r="L56" s="65">
        <v>6723.07112</v>
      </c>
      <c r="M56" s="65">
        <v>6569.234148</v>
      </c>
      <c r="N56" s="65">
        <v>7131.109632</v>
      </c>
      <c r="O56" s="65">
        <v>6168.409511</v>
      </c>
      <c r="P56" s="65">
        <v>5905.875091</v>
      </c>
      <c r="Q56" s="65">
        <v>5376.256412</v>
      </c>
      <c r="R56" s="65">
        <v>6223.373833</v>
      </c>
      <c r="S56" s="66">
        <f>SUM(G56:R56)</f>
        <v>79279.122785</v>
      </c>
      <c r="T56" s="13"/>
      <c r="U56" s="13"/>
      <c r="V56" s="13"/>
      <c r="W56" s="13"/>
      <c r="X56" s="13"/>
      <c r="Y56" s="13"/>
      <c r="Z56" s="13"/>
      <c r="AA56" s="13"/>
      <c r="AB56" s="14"/>
      <c r="AC56" s="14"/>
      <c r="AD56" s="14"/>
      <c r="AE56" s="14"/>
      <c r="AF56" s="14"/>
      <c r="AG56" s="14"/>
      <c r="AH56" s="14"/>
    </row>
    <row r="57" spans="1:34" ht="15">
      <c r="A57" s="30"/>
      <c r="B57" s="11" t="s">
        <v>60</v>
      </c>
      <c r="C57" s="64" t="s">
        <v>61</v>
      </c>
      <c r="D57" s="64" t="s">
        <v>62</v>
      </c>
      <c r="E57" s="64" t="s">
        <v>63</v>
      </c>
      <c r="F57" s="64" t="s">
        <v>64</v>
      </c>
      <c r="G57" s="65">
        <v>6846.329795</v>
      </c>
      <c r="H57" s="65">
        <v>6384.18917</v>
      </c>
      <c r="I57" s="65">
        <v>6682.560762</v>
      </c>
      <c r="J57" s="65">
        <v>5720.713351</v>
      </c>
      <c r="K57" s="65">
        <v>5191.323623</v>
      </c>
      <c r="L57" s="65">
        <v>6331.007928</v>
      </c>
      <c r="M57" s="65">
        <v>6502.309016</v>
      </c>
      <c r="N57" s="65">
        <v>4401.92115</v>
      </c>
      <c r="O57" s="65">
        <v>6993.83428</v>
      </c>
      <c r="P57" s="65">
        <v>6277.480353</v>
      </c>
      <c r="Q57" s="65">
        <v>6672.533777</v>
      </c>
      <c r="R57" s="65">
        <v>6841.489331</v>
      </c>
      <c r="S57" s="66">
        <f>SUM(G57:R57)</f>
        <v>74845.69253600002</v>
      </c>
      <c r="T57" s="13"/>
      <c r="U57" s="13"/>
      <c r="V57" s="13"/>
      <c r="W57" s="13"/>
      <c r="X57" s="13"/>
      <c r="Y57" s="13"/>
      <c r="Z57" s="13"/>
      <c r="AA57" s="13"/>
      <c r="AB57" s="14"/>
      <c r="AC57" s="14"/>
      <c r="AD57" s="14"/>
      <c r="AE57" s="14"/>
      <c r="AF57" s="14"/>
      <c r="AG57" s="14"/>
      <c r="AH57" s="14"/>
    </row>
    <row r="58" spans="1:34" ht="15">
      <c r="A58" s="30"/>
      <c r="B58" s="11" t="s">
        <v>105</v>
      </c>
      <c r="C58" s="64" t="s">
        <v>106</v>
      </c>
      <c r="D58" s="64" t="s">
        <v>72</v>
      </c>
      <c r="E58" s="64" t="s">
        <v>59</v>
      </c>
      <c r="F58" s="64" t="s">
        <v>59</v>
      </c>
      <c r="G58" s="65">
        <v>5396.346027</v>
      </c>
      <c r="H58" s="65">
        <v>6127.448035</v>
      </c>
      <c r="I58" s="65">
        <v>4975.450798</v>
      </c>
      <c r="J58" s="65">
        <v>4960.221925</v>
      </c>
      <c r="K58" s="65">
        <v>5827.137404</v>
      </c>
      <c r="L58" s="65">
        <v>6064.165899</v>
      </c>
      <c r="M58" s="65">
        <v>6878.12846</v>
      </c>
      <c r="N58" s="65">
        <v>6007.306516</v>
      </c>
      <c r="O58" s="65">
        <v>6144.916975</v>
      </c>
      <c r="P58" s="65">
        <v>6115.584895</v>
      </c>
      <c r="Q58" s="65">
        <v>5515.580954</v>
      </c>
      <c r="R58" s="65">
        <v>5889.506431</v>
      </c>
      <c r="S58" s="66">
        <f>SUM(G58:R58)</f>
        <v>69901.794319</v>
      </c>
      <c r="T58" s="13"/>
      <c r="U58" s="13"/>
      <c r="V58" s="13"/>
      <c r="W58" s="13"/>
      <c r="X58" s="13"/>
      <c r="Y58" s="13"/>
      <c r="Z58" s="13"/>
      <c r="AA58" s="13"/>
      <c r="AB58" s="14"/>
      <c r="AC58" s="14"/>
      <c r="AD58" s="14"/>
      <c r="AE58" s="14"/>
      <c r="AF58" s="14"/>
      <c r="AG58" s="14"/>
      <c r="AH58" s="14"/>
    </row>
    <row r="59" spans="1:34" ht="15">
      <c r="A59" s="30"/>
      <c r="B59" s="11" t="s">
        <v>80</v>
      </c>
      <c r="C59" s="64" t="s">
        <v>81</v>
      </c>
      <c r="D59" s="64" t="s">
        <v>82</v>
      </c>
      <c r="E59" s="64" t="s">
        <v>83</v>
      </c>
      <c r="F59" s="64" t="s">
        <v>84</v>
      </c>
      <c r="G59" s="65">
        <v>3415.870585</v>
      </c>
      <c r="H59" s="65">
        <v>4332.027521</v>
      </c>
      <c r="I59" s="65">
        <v>4546.102574</v>
      </c>
      <c r="J59" s="65">
        <v>4479.735212</v>
      </c>
      <c r="K59" s="65">
        <v>5229.741407</v>
      </c>
      <c r="L59" s="65">
        <v>5366.59819</v>
      </c>
      <c r="M59" s="65">
        <v>5817.198731</v>
      </c>
      <c r="N59" s="65">
        <v>5869.133809</v>
      </c>
      <c r="O59" s="65">
        <v>5807.656574</v>
      </c>
      <c r="P59" s="65">
        <v>5505.568862</v>
      </c>
      <c r="Q59" s="65">
        <v>6220.25275</v>
      </c>
      <c r="R59" s="65">
        <v>6192.20704</v>
      </c>
      <c r="S59" s="66">
        <f>SUM(G59:R59)</f>
        <v>62782.09325500001</v>
      </c>
      <c r="T59" s="13"/>
      <c r="U59" s="13"/>
      <c r="V59" s="13"/>
      <c r="W59" s="13"/>
      <c r="X59" s="13"/>
      <c r="Y59" s="13"/>
      <c r="Z59" s="13"/>
      <c r="AA59" s="13"/>
      <c r="AB59" s="14"/>
      <c r="AC59" s="14"/>
      <c r="AD59" s="14"/>
      <c r="AE59" s="14"/>
      <c r="AF59" s="14"/>
      <c r="AG59" s="14"/>
      <c r="AH59" s="14"/>
    </row>
    <row r="60" spans="1:34" ht="15">
      <c r="A60" s="30"/>
      <c r="B60" s="11" t="s">
        <v>116</v>
      </c>
      <c r="C60" s="64" t="s">
        <v>117</v>
      </c>
      <c r="D60" s="64" t="s">
        <v>118</v>
      </c>
      <c r="E60" s="64" t="s">
        <v>118</v>
      </c>
      <c r="F60" s="64" t="s">
        <v>64</v>
      </c>
      <c r="G60" s="65">
        <v>3773.0539909999998</v>
      </c>
      <c r="H60" s="65">
        <v>4548.845471</v>
      </c>
      <c r="I60" s="65">
        <v>3854.129844</v>
      </c>
      <c r="J60" s="65">
        <v>4098.739875</v>
      </c>
      <c r="K60" s="65">
        <v>4945.231927</v>
      </c>
      <c r="L60" s="65">
        <v>4846.277771</v>
      </c>
      <c r="M60" s="65">
        <v>5442.352225</v>
      </c>
      <c r="N60" s="65">
        <v>6407.037599</v>
      </c>
      <c r="O60" s="65">
        <v>4360.404742</v>
      </c>
      <c r="P60" s="65">
        <v>4801.804333</v>
      </c>
      <c r="Q60" s="65">
        <v>4304.49874</v>
      </c>
      <c r="R60" s="65">
        <v>4682.296015</v>
      </c>
      <c r="S60" s="66">
        <f>SUM(G60:R60)</f>
        <v>56064.672533000004</v>
      </c>
      <c r="T60" s="13"/>
      <c r="U60" s="13"/>
      <c r="V60" s="13"/>
      <c r="W60" s="13"/>
      <c r="X60" s="13"/>
      <c r="Y60" s="13"/>
      <c r="Z60" s="13"/>
      <c r="AA60" s="13"/>
      <c r="AB60" s="14"/>
      <c r="AC60" s="14"/>
      <c r="AD60" s="14"/>
      <c r="AE60" s="14"/>
      <c r="AF60" s="14"/>
      <c r="AG60" s="14"/>
      <c r="AH60" s="14"/>
    </row>
    <row r="61" spans="1:34" ht="18">
      <c r="A61" s="30"/>
      <c r="B61" s="34" t="s">
        <v>89</v>
      </c>
      <c r="C61" s="64"/>
      <c r="D61" s="64"/>
      <c r="E61" s="64"/>
      <c r="F61" s="64"/>
      <c r="G61" s="71">
        <f aca="true" t="shared" si="13" ref="G61:S61">SUM(G62:G63)</f>
        <v>3643.6478850000003</v>
      </c>
      <c r="H61" s="71">
        <f t="shared" si="13"/>
        <v>3098.3985540000003</v>
      </c>
      <c r="I61" s="71">
        <f t="shared" si="13"/>
        <v>4072.4952839999996</v>
      </c>
      <c r="J61" s="71">
        <f t="shared" si="13"/>
        <v>3914.7062269999997</v>
      </c>
      <c r="K61" s="71">
        <f t="shared" si="13"/>
        <v>4209.999802</v>
      </c>
      <c r="L61" s="71">
        <f t="shared" si="13"/>
        <v>2975.169739</v>
      </c>
      <c r="M61" s="71">
        <f t="shared" si="13"/>
        <v>3442.2222469999997</v>
      </c>
      <c r="N61" s="71">
        <f t="shared" si="13"/>
        <v>3505.660014</v>
      </c>
      <c r="O61" s="71">
        <f t="shared" si="13"/>
        <v>4272.87865</v>
      </c>
      <c r="P61" s="71">
        <f t="shared" si="13"/>
        <v>5003.0181059999995</v>
      </c>
      <c r="Q61" s="71">
        <f t="shared" si="13"/>
        <v>4170.156885</v>
      </c>
      <c r="R61" s="71">
        <f t="shared" si="13"/>
        <v>3296.631205</v>
      </c>
      <c r="S61" s="72">
        <f t="shared" si="13"/>
        <v>45604.984597999995</v>
      </c>
      <c r="T61" s="13"/>
      <c r="U61" s="13"/>
      <c r="V61" s="13"/>
      <c r="W61" s="13"/>
      <c r="X61" s="13"/>
      <c r="Y61" s="13"/>
      <c r="Z61" s="13"/>
      <c r="AA61" s="13"/>
      <c r="AB61" s="14"/>
      <c r="AC61" s="14"/>
      <c r="AD61" s="14"/>
      <c r="AE61" s="14"/>
      <c r="AF61" s="14"/>
      <c r="AG61" s="14"/>
      <c r="AH61" s="14"/>
    </row>
    <row r="62" spans="1:34" ht="15">
      <c r="A62" s="30"/>
      <c r="B62" s="5"/>
      <c r="C62" s="64" t="s">
        <v>93</v>
      </c>
      <c r="D62" s="64" t="s">
        <v>91</v>
      </c>
      <c r="E62" s="64" t="s">
        <v>92</v>
      </c>
      <c r="F62" s="64" t="s">
        <v>41</v>
      </c>
      <c r="G62" s="65">
        <v>2018.992207</v>
      </c>
      <c r="H62" s="65">
        <v>1952.311807</v>
      </c>
      <c r="I62" s="65">
        <v>2076.418668</v>
      </c>
      <c r="J62" s="65">
        <v>2007.937606</v>
      </c>
      <c r="K62" s="65">
        <v>2168.703996</v>
      </c>
      <c r="L62" s="65">
        <v>1666.305428</v>
      </c>
      <c r="M62" s="65">
        <v>2176.863891</v>
      </c>
      <c r="N62" s="65">
        <v>1700.308911</v>
      </c>
      <c r="O62" s="65">
        <v>2280.837411</v>
      </c>
      <c r="P62" s="65">
        <v>2872.169852</v>
      </c>
      <c r="Q62" s="65">
        <v>2147.323699</v>
      </c>
      <c r="R62" s="65">
        <v>1746.953991</v>
      </c>
      <c r="S62" s="66">
        <f>SUM(G62:R62)</f>
        <v>24815.127467</v>
      </c>
      <c r="T62" s="13"/>
      <c r="U62" s="13"/>
      <c r="V62" s="13"/>
      <c r="W62" s="13"/>
      <c r="X62" s="13"/>
      <c r="Y62" s="13"/>
      <c r="Z62" s="13"/>
      <c r="AA62" s="13"/>
      <c r="AB62" s="14"/>
      <c r="AC62" s="14"/>
      <c r="AD62" s="14"/>
      <c r="AE62" s="14"/>
      <c r="AF62" s="14"/>
      <c r="AG62" s="14"/>
      <c r="AH62" s="14"/>
    </row>
    <row r="63" spans="1:34" ht="15">
      <c r="A63" s="30"/>
      <c r="B63" s="11"/>
      <c r="C63" s="64" t="s">
        <v>90</v>
      </c>
      <c r="D63" s="64" t="s">
        <v>91</v>
      </c>
      <c r="E63" s="64" t="s">
        <v>92</v>
      </c>
      <c r="F63" s="64" t="s">
        <v>41</v>
      </c>
      <c r="G63" s="65">
        <v>1624.655678</v>
      </c>
      <c r="H63" s="65">
        <v>1146.086747</v>
      </c>
      <c r="I63" s="65">
        <v>1996.076616</v>
      </c>
      <c r="J63" s="65">
        <v>1906.768621</v>
      </c>
      <c r="K63" s="65">
        <v>2041.295806</v>
      </c>
      <c r="L63" s="65">
        <v>1308.864311</v>
      </c>
      <c r="M63" s="65">
        <v>1265.358356</v>
      </c>
      <c r="N63" s="65">
        <v>1805.351103</v>
      </c>
      <c r="O63" s="65">
        <v>1992.041239</v>
      </c>
      <c r="P63" s="65">
        <v>2130.848254</v>
      </c>
      <c r="Q63" s="65">
        <v>2022.833186</v>
      </c>
      <c r="R63" s="65">
        <v>1549.677214</v>
      </c>
      <c r="S63" s="66">
        <f>SUM(G63:R63)</f>
        <v>20789.857130999997</v>
      </c>
      <c r="T63" s="13"/>
      <c r="U63" s="13"/>
      <c r="V63" s="13"/>
      <c r="W63" s="13"/>
      <c r="X63" s="13"/>
      <c r="Y63" s="13"/>
      <c r="Z63" s="13"/>
      <c r="AA63" s="13"/>
      <c r="AB63" s="14"/>
      <c r="AC63" s="14"/>
      <c r="AD63" s="14"/>
      <c r="AE63" s="14"/>
      <c r="AF63" s="14"/>
      <c r="AG63" s="14"/>
      <c r="AH63" s="14"/>
    </row>
    <row r="64" spans="1:34" ht="15">
      <c r="A64" s="30"/>
      <c r="B64" s="11" t="s">
        <v>129</v>
      </c>
      <c r="C64" s="64" t="s">
        <v>130</v>
      </c>
      <c r="D64" s="64" t="s">
        <v>131</v>
      </c>
      <c r="E64" s="64" t="s">
        <v>63</v>
      </c>
      <c r="F64" s="64" t="s">
        <v>64</v>
      </c>
      <c r="G64" s="65">
        <v>3645.734486</v>
      </c>
      <c r="H64" s="65">
        <v>3856.974627</v>
      </c>
      <c r="I64" s="65">
        <v>1071.774102</v>
      </c>
      <c r="J64" s="65">
        <v>4126.554246</v>
      </c>
      <c r="K64" s="65">
        <v>3569.172385</v>
      </c>
      <c r="L64" s="65">
        <v>4159.616221</v>
      </c>
      <c r="M64" s="65">
        <v>3993.047048</v>
      </c>
      <c r="N64" s="65">
        <v>4199.254111</v>
      </c>
      <c r="O64" s="65">
        <v>2796.851689</v>
      </c>
      <c r="P64" s="65">
        <v>3439.046059</v>
      </c>
      <c r="Q64" s="65">
        <v>3632.551799</v>
      </c>
      <c r="R64" s="65">
        <v>4296.42749</v>
      </c>
      <c r="S64" s="66">
        <f>SUM(G64:R64)</f>
        <v>42787.004263</v>
      </c>
      <c r="T64" s="13"/>
      <c r="U64" s="13"/>
      <c r="V64" s="13"/>
      <c r="W64" s="13"/>
      <c r="X64" s="13"/>
      <c r="Y64" s="13"/>
      <c r="Z64" s="13"/>
      <c r="AA64" s="13"/>
      <c r="AB64" s="14"/>
      <c r="AC64" s="14"/>
      <c r="AD64" s="14"/>
      <c r="AE64" s="14"/>
      <c r="AF64" s="14"/>
      <c r="AG64" s="14"/>
      <c r="AH64" s="14"/>
    </row>
    <row r="65" spans="1:34" ht="15">
      <c r="A65" s="30"/>
      <c r="B65" s="11" t="s">
        <v>25</v>
      </c>
      <c r="C65" s="64" t="s">
        <v>26</v>
      </c>
      <c r="D65" s="64" t="s">
        <v>27</v>
      </c>
      <c r="E65" s="64" t="s">
        <v>28</v>
      </c>
      <c r="F65" s="64" t="s">
        <v>29</v>
      </c>
      <c r="G65" s="65">
        <v>3071.490823</v>
      </c>
      <c r="H65" s="65">
        <v>3041.335595</v>
      </c>
      <c r="I65" s="65">
        <v>3282.664258</v>
      </c>
      <c r="J65" s="65">
        <v>3384.386203</v>
      </c>
      <c r="K65" s="65">
        <v>3478.434486</v>
      </c>
      <c r="L65" s="65">
        <v>3463.564503</v>
      </c>
      <c r="M65" s="65">
        <v>3569.807633</v>
      </c>
      <c r="N65" s="65">
        <v>3245.431569</v>
      </c>
      <c r="O65" s="65">
        <v>3682.47224</v>
      </c>
      <c r="P65" s="65">
        <v>3636.509087</v>
      </c>
      <c r="Q65" s="65">
        <v>3438.966232</v>
      </c>
      <c r="R65" s="65">
        <v>3663.978325</v>
      </c>
      <c r="S65" s="66">
        <f>SUM(G65:R65)</f>
        <v>40959.040954</v>
      </c>
      <c r="T65" s="13"/>
      <c r="U65" s="13"/>
      <c r="V65" s="13"/>
      <c r="W65" s="13"/>
      <c r="X65" s="13"/>
      <c r="Y65" s="13"/>
      <c r="Z65" s="13"/>
      <c r="AA65" s="13"/>
      <c r="AB65" s="14"/>
      <c r="AC65" s="14"/>
      <c r="AD65" s="14"/>
      <c r="AE65" s="14"/>
      <c r="AF65" s="14"/>
      <c r="AG65" s="14"/>
      <c r="AH65" s="14"/>
    </row>
    <row r="66" spans="1:34" ht="15">
      <c r="A66" s="30"/>
      <c r="B66" s="11" t="s">
        <v>134</v>
      </c>
      <c r="C66" s="64" t="s">
        <v>135</v>
      </c>
      <c r="D66" s="64" t="s">
        <v>136</v>
      </c>
      <c r="E66" s="64" t="s">
        <v>88</v>
      </c>
      <c r="F66" s="64" t="s">
        <v>64</v>
      </c>
      <c r="G66" s="65">
        <v>0</v>
      </c>
      <c r="H66" s="65">
        <v>3264.697131</v>
      </c>
      <c r="I66" s="65">
        <v>3708.798541</v>
      </c>
      <c r="J66" s="65">
        <v>0</v>
      </c>
      <c r="K66" s="65">
        <v>3266.902499</v>
      </c>
      <c r="L66" s="65">
        <v>2451.903387</v>
      </c>
      <c r="M66" s="65">
        <v>1503.704956</v>
      </c>
      <c r="N66" s="65">
        <v>3095.288057</v>
      </c>
      <c r="O66" s="65">
        <v>2387.448004</v>
      </c>
      <c r="P66" s="65">
        <v>2669.192356</v>
      </c>
      <c r="Q66" s="65">
        <v>2127.411196</v>
      </c>
      <c r="R66" s="65">
        <v>2387.018439</v>
      </c>
      <c r="S66" s="66">
        <f>SUM(G66:R66)</f>
        <v>26862.364566000004</v>
      </c>
      <c r="T66" s="13"/>
      <c r="U66" s="13"/>
      <c r="V66" s="13"/>
      <c r="W66" s="13"/>
      <c r="X66" s="13"/>
      <c r="Y66" s="13"/>
      <c r="Z66" s="13"/>
      <c r="AA66" s="13"/>
      <c r="AB66" s="14"/>
      <c r="AC66" s="14"/>
      <c r="AD66" s="14"/>
      <c r="AE66" s="14"/>
      <c r="AF66" s="14"/>
      <c r="AG66" s="14"/>
      <c r="AH66" s="14"/>
    </row>
    <row r="67" spans="1:34" ht="15">
      <c r="A67" s="30"/>
      <c r="B67" s="11" t="s">
        <v>21</v>
      </c>
      <c r="C67" s="64" t="s">
        <v>22</v>
      </c>
      <c r="D67" s="64" t="s">
        <v>23</v>
      </c>
      <c r="E67" s="64" t="s">
        <v>23</v>
      </c>
      <c r="F67" s="64" t="s">
        <v>24</v>
      </c>
      <c r="G67" s="65">
        <v>2803.967617</v>
      </c>
      <c r="H67" s="65">
        <v>1997.601485</v>
      </c>
      <c r="I67" s="65">
        <v>2720.554841</v>
      </c>
      <c r="J67" s="65">
        <v>2294.869986</v>
      </c>
      <c r="K67" s="65">
        <v>1885.297624</v>
      </c>
      <c r="L67" s="65">
        <v>1190.912883</v>
      </c>
      <c r="M67" s="65">
        <v>2196.483283</v>
      </c>
      <c r="N67" s="65">
        <v>2210.833352</v>
      </c>
      <c r="O67" s="65">
        <v>2428.241972</v>
      </c>
      <c r="P67" s="65">
        <v>2419.809208</v>
      </c>
      <c r="Q67" s="65">
        <v>2316.535425</v>
      </c>
      <c r="R67" s="65">
        <v>2231.312415</v>
      </c>
      <c r="S67" s="66">
        <f>SUM(G67:R67)</f>
        <v>26696.420091</v>
      </c>
      <c r="T67" s="13"/>
      <c r="U67" s="13"/>
      <c r="V67" s="13"/>
      <c r="W67" s="13"/>
      <c r="X67" s="13"/>
      <c r="Y67" s="13"/>
      <c r="Z67" s="13"/>
      <c r="AA67" s="13"/>
      <c r="AB67" s="14"/>
      <c r="AC67" s="14"/>
      <c r="AD67" s="14"/>
      <c r="AE67" s="14"/>
      <c r="AF67" s="14"/>
      <c r="AG67" s="14"/>
      <c r="AH67" s="14"/>
    </row>
    <row r="68" spans="1:34" ht="15">
      <c r="A68" s="30"/>
      <c r="B68" s="11" t="s">
        <v>132</v>
      </c>
      <c r="C68" s="64" t="s">
        <v>133</v>
      </c>
      <c r="D68" s="64" t="s">
        <v>52</v>
      </c>
      <c r="E68" s="64" t="s">
        <v>53</v>
      </c>
      <c r="F68" s="64" t="s">
        <v>54</v>
      </c>
      <c r="G68" s="65">
        <v>1949.158155</v>
      </c>
      <c r="H68" s="65">
        <v>1814.058715</v>
      </c>
      <c r="I68" s="65">
        <v>2124.974415</v>
      </c>
      <c r="J68" s="65">
        <v>1998.093286</v>
      </c>
      <c r="K68" s="65">
        <v>2140.167879</v>
      </c>
      <c r="L68" s="65">
        <v>2389.765513</v>
      </c>
      <c r="M68" s="65">
        <v>2059.983731</v>
      </c>
      <c r="N68" s="65">
        <v>2432.534338</v>
      </c>
      <c r="O68" s="65">
        <v>2352.13351</v>
      </c>
      <c r="P68" s="65">
        <v>1934.343468</v>
      </c>
      <c r="Q68" s="65">
        <v>1889.832728</v>
      </c>
      <c r="R68" s="65">
        <v>1819.411349</v>
      </c>
      <c r="S68" s="66">
        <f>SUM(G68:R68)</f>
        <v>24904.457087000003</v>
      </c>
      <c r="T68" s="13"/>
      <c r="U68" s="13"/>
      <c r="V68" s="13"/>
      <c r="W68" s="13"/>
      <c r="X68" s="13"/>
      <c r="Y68" s="13"/>
      <c r="Z68" s="13"/>
      <c r="AA68" s="13"/>
      <c r="AB68" s="14"/>
      <c r="AC68" s="14"/>
      <c r="AD68" s="14"/>
      <c r="AE68" s="14"/>
      <c r="AF68" s="14"/>
      <c r="AG68" s="14"/>
      <c r="AH68" s="14"/>
    </row>
    <row r="69" spans="1:34" ht="15">
      <c r="A69" s="30"/>
      <c r="B69" s="11" t="s">
        <v>119</v>
      </c>
      <c r="C69" s="64" t="s">
        <v>120</v>
      </c>
      <c r="D69" s="64" t="s">
        <v>91</v>
      </c>
      <c r="E69" s="64" t="s">
        <v>92</v>
      </c>
      <c r="F69" s="64" t="s">
        <v>41</v>
      </c>
      <c r="G69" s="65">
        <v>1022.398845</v>
      </c>
      <c r="H69" s="65">
        <v>1507.683771</v>
      </c>
      <c r="I69" s="65">
        <v>1375.723803</v>
      </c>
      <c r="J69" s="65">
        <v>1709.915744</v>
      </c>
      <c r="K69" s="65">
        <v>1618.047377</v>
      </c>
      <c r="L69" s="65">
        <v>1963.096158</v>
      </c>
      <c r="M69" s="65">
        <v>1337.607969</v>
      </c>
      <c r="N69" s="65">
        <v>1180.090504</v>
      </c>
      <c r="O69" s="65">
        <v>1077.015621</v>
      </c>
      <c r="P69" s="65">
        <v>1427.145147</v>
      </c>
      <c r="Q69" s="65">
        <v>1370.842046</v>
      </c>
      <c r="R69" s="65">
        <v>1240.286283</v>
      </c>
      <c r="S69" s="66">
        <f>SUM(G69:R69)</f>
        <v>16829.853268</v>
      </c>
      <c r="T69" s="13"/>
      <c r="U69" s="13"/>
      <c r="V69" s="13"/>
      <c r="W69" s="13"/>
      <c r="X69" s="13"/>
      <c r="Y69" s="13"/>
      <c r="Z69" s="13"/>
      <c r="AA69" s="13"/>
      <c r="AB69" s="14"/>
      <c r="AC69" s="14"/>
      <c r="AD69" s="14"/>
      <c r="AE69" s="14"/>
      <c r="AF69" s="14"/>
      <c r="AG69" s="14"/>
      <c r="AH69" s="14"/>
    </row>
    <row r="70" spans="1:34" ht="15">
      <c r="A70" s="30"/>
      <c r="B70" s="11" t="s">
        <v>101</v>
      </c>
      <c r="C70" s="64" t="s">
        <v>102</v>
      </c>
      <c r="D70" s="64" t="s">
        <v>103</v>
      </c>
      <c r="E70" s="64" t="s">
        <v>104</v>
      </c>
      <c r="F70" s="64" t="s">
        <v>29</v>
      </c>
      <c r="G70" s="65">
        <v>1436.843522</v>
      </c>
      <c r="H70" s="65">
        <v>976.516842</v>
      </c>
      <c r="I70" s="65">
        <v>957.53502</v>
      </c>
      <c r="J70" s="65">
        <v>754.382826</v>
      </c>
      <c r="K70" s="65">
        <v>1018.2046789999999</v>
      </c>
      <c r="L70" s="65">
        <v>1004.138165</v>
      </c>
      <c r="M70" s="65">
        <v>1061.523546</v>
      </c>
      <c r="N70" s="65">
        <v>1067.147497</v>
      </c>
      <c r="O70" s="65">
        <v>905.596845</v>
      </c>
      <c r="P70" s="65">
        <v>905.596845</v>
      </c>
      <c r="Q70" s="65">
        <v>1166.961147</v>
      </c>
      <c r="R70" s="65">
        <v>1178.049134</v>
      </c>
      <c r="S70" s="66">
        <f>SUM(G70:R70)</f>
        <v>12432.496068000002</v>
      </c>
      <c r="T70" s="13"/>
      <c r="U70" s="13"/>
      <c r="V70" s="13"/>
      <c r="W70" s="13"/>
      <c r="X70" s="13"/>
      <c r="Y70" s="13"/>
      <c r="Z70" s="13"/>
      <c r="AA70" s="13"/>
      <c r="AB70" s="14"/>
      <c r="AC70" s="14"/>
      <c r="AD70" s="14"/>
      <c r="AE70" s="14"/>
      <c r="AF70" s="14"/>
      <c r="AG70" s="14"/>
      <c r="AH70" s="14"/>
    </row>
    <row r="71" spans="1:34" ht="15">
      <c r="A71" s="35"/>
      <c r="B71" s="36" t="s">
        <v>85</v>
      </c>
      <c r="C71" s="76" t="s">
        <v>86</v>
      </c>
      <c r="D71" s="76" t="s">
        <v>87</v>
      </c>
      <c r="E71" s="76" t="s">
        <v>88</v>
      </c>
      <c r="F71" s="76" t="s">
        <v>64</v>
      </c>
      <c r="G71" s="77">
        <v>498.292906</v>
      </c>
      <c r="H71" s="77">
        <v>579.313186</v>
      </c>
      <c r="I71" s="77">
        <v>691.436241</v>
      </c>
      <c r="J71" s="77">
        <v>551.88938</v>
      </c>
      <c r="K71" s="77">
        <v>659.497712</v>
      </c>
      <c r="L71" s="77">
        <v>544.74484</v>
      </c>
      <c r="M71" s="77">
        <v>607.249023</v>
      </c>
      <c r="N71" s="77">
        <v>695.311718</v>
      </c>
      <c r="O71" s="77">
        <v>656.078218</v>
      </c>
      <c r="P71" s="77">
        <v>597.324711</v>
      </c>
      <c r="Q71" s="77">
        <v>839.717423</v>
      </c>
      <c r="R71" s="77">
        <v>844.772837</v>
      </c>
      <c r="S71" s="78">
        <f>SUM(G71:R71)</f>
        <v>7765.628194999999</v>
      </c>
      <c r="T71" s="13"/>
      <c r="U71" s="13"/>
      <c r="V71" s="13"/>
      <c r="W71" s="13"/>
      <c r="X71" s="13"/>
      <c r="Y71" s="13"/>
      <c r="Z71" s="13"/>
      <c r="AA71" s="13"/>
      <c r="AB71" s="14"/>
      <c r="AC71" s="14"/>
      <c r="AD71" s="14"/>
      <c r="AE71" s="14"/>
      <c r="AF71" s="14"/>
      <c r="AG71" s="14"/>
      <c r="AH71" s="14"/>
    </row>
    <row r="72" spans="1:34" ht="18">
      <c r="A72" s="30"/>
      <c r="B72" s="34" t="s">
        <v>6</v>
      </c>
      <c r="C72" s="64"/>
      <c r="D72" s="64"/>
      <c r="E72" s="64"/>
      <c r="F72" s="64"/>
      <c r="G72" s="71">
        <f aca="true" t="shared" si="14" ref="G72:S72">SUM(G73:G74)</f>
        <v>797.791075</v>
      </c>
      <c r="H72" s="71">
        <f t="shared" si="14"/>
        <v>1184.959136</v>
      </c>
      <c r="I72" s="71">
        <f t="shared" si="14"/>
        <v>986.969472</v>
      </c>
      <c r="J72" s="71">
        <f t="shared" si="14"/>
        <v>1010.2856449999999</v>
      </c>
      <c r="K72" s="71">
        <f t="shared" si="14"/>
        <v>519.588189</v>
      </c>
      <c r="L72" s="71">
        <f t="shared" si="14"/>
        <v>696.909329</v>
      </c>
      <c r="M72" s="71">
        <f t="shared" si="14"/>
        <v>499.611833</v>
      </c>
      <c r="N72" s="71">
        <f t="shared" si="14"/>
        <v>281.225191</v>
      </c>
      <c r="O72" s="71">
        <f t="shared" si="14"/>
        <v>238.553764</v>
      </c>
      <c r="P72" s="71">
        <f t="shared" si="14"/>
        <v>410.499176</v>
      </c>
      <c r="Q72" s="71">
        <f t="shared" si="14"/>
        <v>176.885686</v>
      </c>
      <c r="R72" s="71">
        <f t="shared" si="14"/>
        <v>350.471337</v>
      </c>
      <c r="S72" s="72">
        <f t="shared" si="14"/>
        <v>7153.749833</v>
      </c>
      <c r="T72" s="13"/>
      <c r="U72" s="13"/>
      <c r="V72" s="13"/>
      <c r="W72" s="13"/>
      <c r="X72" s="13"/>
      <c r="Y72" s="13"/>
      <c r="Z72" s="13"/>
      <c r="AA72" s="13"/>
      <c r="AB72" s="14"/>
      <c r="AC72" s="14"/>
      <c r="AD72" s="14"/>
      <c r="AE72" s="14"/>
      <c r="AF72" s="14"/>
      <c r="AG72" s="14"/>
      <c r="AH72" s="14"/>
    </row>
    <row r="73" spans="1:34" ht="15">
      <c r="A73" s="30"/>
      <c r="B73" s="5"/>
      <c r="C73" s="64" t="s">
        <v>35</v>
      </c>
      <c r="D73" s="64" t="s">
        <v>36</v>
      </c>
      <c r="E73" s="64" t="s">
        <v>9</v>
      </c>
      <c r="F73" s="64" t="s">
        <v>10</v>
      </c>
      <c r="G73" s="65">
        <v>797.791075</v>
      </c>
      <c r="H73" s="65">
        <v>827.394592</v>
      </c>
      <c r="I73" s="65">
        <v>727.5926019999999</v>
      </c>
      <c r="J73" s="65">
        <v>663.263788</v>
      </c>
      <c r="K73" s="65">
        <v>344.339974</v>
      </c>
      <c r="L73" s="65">
        <v>696.909329</v>
      </c>
      <c r="M73" s="65">
        <v>499.611833</v>
      </c>
      <c r="N73" s="65">
        <v>87.23127</v>
      </c>
      <c r="O73" s="65">
        <v>36.494267</v>
      </c>
      <c r="P73" s="65">
        <v>322.66981599999997</v>
      </c>
      <c r="Q73" s="65">
        <v>96.965672</v>
      </c>
      <c r="R73" s="65">
        <v>159.20915300000001</v>
      </c>
      <c r="S73" s="66">
        <f>SUM(G73:R73)</f>
        <v>5259.473371</v>
      </c>
      <c r="T73" s="13"/>
      <c r="U73" s="13"/>
      <c r="V73" s="13"/>
      <c r="W73" s="13"/>
      <c r="X73" s="13"/>
      <c r="Y73" s="13"/>
      <c r="Z73" s="13"/>
      <c r="AA73" s="13"/>
      <c r="AB73" s="14"/>
      <c r="AC73" s="14"/>
      <c r="AD73" s="14"/>
      <c r="AE73" s="14"/>
      <c r="AF73" s="14"/>
      <c r="AG73" s="14"/>
      <c r="AH73" s="14"/>
    </row>
    <row r="74" spans="1:34" ht="15">
      <c r="A74" s="30"/>
      <c r="B74" s="11"/>
      <c r="C74" s="64" t="s">
        <v>7</v>
      </c>
      <c r="D74" s="64" t="s">
        <v>8</v>
      </c>
      <c r="E74" s="64" t="s">
        <v>9</v>
      </c>
      <c r="F74" s="64" t="s">
        <v>10</v>
      </c>
      <c r="G74" s="65">
        <v>0</v>
      </c>
      <c r="H74" s="65">
        <v>357.564544</v>
      </c>
      <c r="I74" s="65">
        <v>259.37687</v>
      </c>
      <c r="J74" s="65">
        <v>347.021857</v>
      </c>
      <c r="K74" s="65">
        <v>175.24821500000002</v>
      </c>
      <c r="L74" s="65">
        <v>0</v>
      </c>
      <c r="M74" s="65">
        <v>0</v>
      </c>
      <c r="N74" s="65">
        <v>193.993921</v>
      </c>
      <c r="O74" s="65">
        <v>202.059497</v>
      </c>
      <c r="P74" s="65">
        <v>87.82936</v>
      </c>
      <c r="Q74" s="65">
        <v>79.920014</v>
      </c>
      <c r="R74" s="65">
        <v>191.262184</v>
      </c>
      <c r="S74" s="66">
        <f>SUM(G74:R74)</f>
        <v>1894.276462</v>
      </c>
      <c r="T74" s="13"/>
      <c r="U74" s="13"/>
      <c r="V74" s="13"/>
      <c r="W74" s="13"/>
      <c r="X74" s="13"/>
      <c r="Y74" s="13"/>
      <c r="Z74" s="13"/>
      <c r="AA74" s="13"/>
      <c r="AB74" s="14"/>
      <c r="AC74" s="14"/>
      <c r="AD74" s="14"/>
      <c r="AE74" s="14"/>
      <c r="AF74" s="14"/>
      <c r="AG74" s="14"/>
      <c r="AH74" s="14"/>
    </row>
    <row r="75" spans="1:34" ht="15">
      <c r="A75" s="30"/>
      <c r="B75" s="11" t="s">
        <v>100</v>
      </c>
      <c r="C75" s="64" t="s">
        <v>31</v>
      </c>
      <c r="D75" s="64" t="s">
        <v>32</v>
      </c>
      <c r="E75" s="64" t="s">
        <v>33</v>
      </c>
      <c r="F75" s="64" t="s">
        <v>34</v>
      </c>
      <c r="G75" s="65">
        <v>613.745626</v>
      </c>
      <c r="H75" s="65">
        <v>649.033253</v>
      </c>
      <c r="I75" s="65">
        <v>604.412187</v>
      </c>
      <c r="J75" s="65">
        <v>511.875189</v>
      </c>
      <c r="K75" s="65">
        <v>564.260741</v>
      </c>
      <c r="L75" s="65">
        <v>475.43575799999996</v>
      </c>
      <c r="M75" s="65">
        <v>759.099633</v>
      </c>
      <c r="N75" s="65">
        <v>798.50072</v>
      </c>
      <c r="O75" s="65">
        <v>0</v>
      </c>
      <c r="P75" s="65">
        <v>0</v>
      </c>
      <c r="Q75" s="65">
        <v>0</v>
      </c>
      <c r="R75" s="65">
        <v>0</v>
      </c>
      <c r="S75" s="66">
        <f>SUM(G75:R75)</f>
        <v>4976.363107</v>
      </c>
      <c r="T75" s="13"/>
      <c r="U75" s="13"/>
      <c r="V75" s="13"/>
      <c r="W75" s="13"/>
      <c r="X75" s="13"/>
      <c r="Y75" s="13"/>
      <c r="Z75" s="13"/>
      <c r="AA75" s="13"/>
      <c r="AB75" s="14"/>
      <c r="AC75" s="14"/>
      <c r="AD75" s="14"/>
      <c r="AE75" s="14"/>
      <c r="AF75" s="14"/>
      <c r="AG75" s="14"/>
      <c r="AH75" s="14"/>
    </row>
    <row r="76" spans="1:34" ht="18">
      <c r="A76" s="30"/>
      <c r="B76" s="34" t="s">
        <v>65</v>
      </c>
      <c r="C76" s="64"/>
      <c r="D76" s="64"/>
      <c r="E76" s="64"/>
      <c r="F76" s="64"/>
      <c r="G76" s="71">
        <f aca="true" t="shared" si="15" ref="G76:S76">SUM(G77:G78)</f>
        <v>325.847238</v>
      </c>
      <c r="H76" s="71">
        <f t="shared" si="15"/>
        <v>337.285491</v>
      </c>
      <c r="I76" s="71">
        <f t="shared" si="15"/>
        <v>344.063347</v>
      </c>
      <c r="J76" s="71">
        <f t="shared" si="15"/>
        <v>312.961461</v>
      </c>
      <c r="K76" s="71">
        <f t="shared" si="15"/>
        <v>414.79009499999995</v>
      </c>
      <c r="L76" s="71">
        <f t="shared" si="15"/>
        <v>418.088337</v>
      </c>
      <c r="M76" s="71">
        <f t="shared" si="15"/>
        <v>433.943219</v>
      </c>
      <c r="N76" s="71">
        <f t="shared" si="15"/>
        <v>432.532037</v>
      </c>
      <c r="O76" s="71">
        <f t="shared" si="15"/>
        <v>418.56901700000003</v>
      </c>
      <c r="P76" s="71">
        <f t="shared" si="15"/>
        <v>465.64543999999995</v>
      </c>
      <c r="Q76" s="71">
        <f t="shared" si="15"/>
        <v>459.116495</v>
      </c>
      <c r="R76" s="71">
        <f t="shared" si="15"/>
        <v>457.294919</v>
      </c>
      <c r="S76" s="72">
        <f t="shared" si="15"/>
        <v>4820.137096</v>
      </c>
      <c r="T76" s="13"/>
      <c r="U76" s="13"/>
      <c r="V76" s="13"/>
      <c r="W76" s="13"/>
      <c r="X76" s="13"/>
      <c r="Y76" s="13"/>
      <c r="Z76" s="13"/>
      <c r="AA76" s="13"/>
      <c r="AB76" s="14"/>
      <c r="AC76" s="14"/>
      <c r="AD76" s="14"/>
      <c r="AE76" s="14"/>
      <c r="AF76" s="14"/>
      <c r="AG76" s="14"/>
      <c r="AH76" s="14"/>
    </row>
    <row r="77" spans="1:34" ht="15">
      <c r="A77" s="30"/>
      <c r="B77" s="5"/>
      <c r="C77" s="64" t="s">
        <v>66</v>
      </c>
      <c r="D77" s="64" t="s">
        <v>67</v>
      </c>
      <c r="E77" s="64" t="s">
        <v>68</v>
      </c>
      <c r="F77" s="64" t="s">
        <v>64</v>
      </c>
      <c r="G77" s="65">
        <v>232.015302</v>
      </c>
      <c r="H77" s="65">
        <v>264.903793</v>
      </c>
      <c r="I77" s="65">
        <v>258.027539</v>
      </c>
      <c r="J77" s="65">
        <v>224.316201</v>
      </c>
      <c r="K77" s="65">
        <v>297.293777</v>
      </c>
      <c r="L77" s="65">
        <v>333.911134</v>
      </c>
      <c r="M77" s="65">
        <v>321.826261</v>
      </c>
      <c r="N77" s="65">
        <v>311.496794</v>
      </c>
      <c r="O77" s="65">
        <v>313.145573</v>
      </c>
      <c r="P77" s="65">
        <v>391.520679</v>
      </c>
      <c r="Q77" s="65">
        <v>311.489594</v>
      </c>
      <c r="R77" s="65">
        <v>331.922931</v>
      </c>
      <c r="S77" s="66">
        <f>SUM(G77:R77)</f>
        <v>3591.8695780000003</v>
      </c>
      <c r="T77" s="13"/>
      <c r="U77" s="13"/>
      <c r="V77" s="13"/>
      <c r="W77" s="13"/>
      <c r="X77" s="13"/>
      <c r="Y77" s="13"/>
      <c r="Z77" s="13"/>
      <c r="AA77" s="13"/>
      <c r="AB77" s="14"/>
      <c r="AC77" s="14"/>
      <c r="AD77" s="14"/>
      <c r="AE77" s="14"/>
      <c r="AF77" s="14"/>
      <c r="AG77" s="14"/>
      <c r="AH77" s="14"/>
    </row>
    <row r="78" spans="1:34" ht="15">
      <c r="A78" s="30"/>
      <c r="B78" s="11"/>
      <c r="C78" s="64" t="s">
        <v>69</v>
      </c>
      <c r="D78" s="64" t="s">
        <v>67</v>
      </c>
      <c r="E78" s="64" t="s">
        <v>68</v>
      </c>
      <c r="F78" s="64" t="s">
        <v>64</v>
      </c>
      <c r="G78" s="65">
        <v>93.831936</v>
      </c>
      <c r="H78" s="65">
        <v>72.381698</v>
      </c>
      <c r="I78" s="65">
        <v>86.035808</v>
      </c>
      <c r="J78" s="65">
        <v>88.64526</v>
      </c>
      <c r="K78" s="65">
        <v>117.496318</v>
      </c>
      <c r="L78" s="65">
        <v>84.17720299999999</v>
      </c>
      <c r="M78" s="65">
        <v>112.116958</v>
      </c>
      <c r="N78" s="65">
        <v>121.035243</v>
      </c>
      <c r="O78" s="65">
        <v>105.423444</v>
      </c>
      <c r="P78" s="65">
        <v>74.12476099999999</v>
      </c>
      <c r="Q78" s="65">
        <v>147.626901</v>
      </c>
      <c r="R78" s="65">
        <v>125.371988</v>
      </c>
      <c r="S78" s="66">
        <f>SUM(G78:R78)</f>
        <v>1228.267518</v>
      </c>
      <c r="T78" s="13"/>
      <c r="U78" s="13"/>
      <c r="V78" s="13"/>
      <c r="W78" s="13"/>
      <c r="X78" s="13"/>
      <c r="Y78" s="13"/>
      <c r="Z78" s="13"/>
      <c r="AA78" s="13"/>
      <c r="AB78" s="14"/>
      <c r="AC78" s="14"/>
      <c r="AD78" s="14"/>
      <c r="AE78" s="14"/>
      <c r="AF78" s="14"/>
      <c r="AG78" s="14"/>
      <c r="AH78" s="14"/>
    </row>
    <row r="79" spans="1:34" ht="15">
      <c r="A79" s="30"/>
      <c r="B79" s="11" t="s">
        <v>30</v>
      </c>
      <c r="C79" s="64" t="s">
        <v>31</v>
      </c>
      <c r="D79" s="64" t="s">
        <v>32</v>
      </c>
      <c r="E79" s="64" t="s">
        <v>33</v>
      </c>
      <c r="F79" s="64" t="s">
        <v>34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865.189002</v>
      </c>
      <c r="P79" s="65">
        <v>843.568865</v>
      </c>
      <c r="Q79" s="65">
        <v>837.954024</v>
      </c>
      <c r="R79" s="65">
        <v>882.886074</v>
      </c>
      <c r="S79" s="66">
        <f>SUM(G79:R79)</f>
        <v>3429.597965</v>
      </c>
      <c r="T79" s="13"/>
      <c r="U79" s="13"/>
      <c r="V79" s="13"/>
      <c r="W79" s="13"/>
      <c r="X79" s="13"/>
      <c r="Y79" s="13"/>
      <c r="Z79" s="13"/>
      <c r="AA79" s="13"/>
      <c r="AB79" s="14"/>
      <c r="AC79" s="14"/>
      <c r="AD79" s="14"/>
      <c r="AE79" s="14"/>
      <c r="AF79" s="14"/>
      <c r="AG79" s="14"/>
      <c r="AH79" s="14"/>
    </row>
    <row r="80" spans="1:34" ht="15">
      <c r="A80" s="30"/>
      <c r="B80" s="11" t="s">
        <v>107</v>
      </c>
      <c r="C80" s="64" t="s">
        <v>108</v>
      </c>
      <c r="D80" s="64" t="s">
        <v>109</v>
      </c>
      <c r="E80" s="64" t="s">
        <v>59</v>
      </c>
      <c r="F80" s="64" t="s">
        <v>59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3117.045628</v>
      </c>
      <c r="S80" s="66">
        <f>SUM(G80:R80)</f>
        <v>3117.045628</v>
      </c>
      <c r="T80" s="13"/>
      <c r="U80" s="13"/>
      <c r="V80" s="13"/>
      <c r="W80" s="13"/>
      <c r="X80" s="13"/>
      <c r="Y80" s="13"/>
      <c r="Z80" s="13"/>
      <c r="AA80" s="13"/>
      <c r="AB80" s="14"/>
      <c r="AC80" s="14"/>
      <c r="AD80" s="14"/>
      <c r="AE80" s="14"/>
      <c r="AF80" s="14"/>
      <c r="AG80" s="14"/>
      <c r="AH80" s="14"/>
    </row>
    <row r="81" spans="1:34" ht="15">
      <c r="A81" s="30"/>
      <c r="B81" s="11" t="s">
        <v>121</v>
      </c>
      <c r="C81" s="64" t="s">
        <v>122</v>
      </c>
      <c r="D81" s="64" t="s">
        <v>123</v>
      </c>
      <c r="E81" s="64" t="s">
        <v>92</v>
      </c>
      <c r="F81" s="64" t="s">
        <v>41</v>
      </c>
      <c r="G81" s="65">
        <v>194.67625099999998</v>
      </c>
      <c r="H81" s="65">
        <v>0</v>
      </c>
      <c r="I81" s="65">
        <v>282.360254</v>
      </c>
      <c r="J81" s="65">
        <v>248.733017</v>
      </c>
      <c r="K81" s="65">
        <v>294.744526</v>
      </c>
      <c r="L81" s="65">
        <v>219.689845</v>
      </c>
      <c r="M81" s="65">
        <v>219.1845</v>
      </c>
      <c r="N81" s="65">
        <v>0</v>
      </c>
      <c r="O81" s="65">
        <v>278.53221099999996</v>
      </c>
      <c r="P81" s="65">
        <v>435.74517000000003</v>
      </c>
      <c r="Q81" s="65">
        <v>0</v>
      </c>
      <c r="R81" s="65">
        <v>0</v>
      </c>
      <c r="S81" s="66">
        <f>SUM(G81:R81)</f>
        <v>2173.665774</v>
      </c>
      <c r="T81" s="13"/>
      <c r="U81" s="13"/>
      <c r="V81" s="13"/>
      <c r="W81" s="13"/>
      <c r="X81" s="13"/>
      <c r="Y81" s="13"/>
      <c r="Z81" s="13"/>
      <c r="AA81" s="13"/>
      <c r="AB81" s="14"/>
      <c r="AC81" s="14"/>
      <c r="AD81" s="14"/>
      <c r="AE81" s="14"/>
      <c r="AF81" s="14"/>
      <c r="AG81" s="14"/>
      <c r="AH81" s="14"/>
    </row>
    <row r="82" spans="1:34" ht="15">
      <c r="A82" s="30"/>
      <c r="B82" s="11" t="s">
        <v>113</v>
      </c>
      <c r="C82" s="64" t="s">
        <v>114</v>
      </c>
      <c r="D82" s="64" t="s">
        <v>115</v>
      </c>
      <c r="E82" s="64" t="s">
        <v>46</v>
      </c>
      <c r="F82" s="64" t="s">
        <v>10</v>
      </c>
      <c r="G82" s="65">
        <v>115.553714</v>
      </c>
      <c r="H82" s="65">
        <v>117.493232</v>
      </c>
      <c r="I82" s="65">
        <v>123.644936</v>
      </c>
      <c r="J82" s="65">
        <v>103.533085</v>
      </c>
      <c r="K82" s="65">
        <v>50.669793999999996</v>
      </c>
      <c r="L82" s="65">
        <v>108.615746</v>
      </c>
      <c r="M82" s="65">
        <v>154.373695</v>
      </c>
      <c r="N82" s="65">
        <v>122.837277</v>
      </c>
      <c r="O82" s="65">
        <v>121.872078</v>
      </c>
      <c r="P82" s="65">
        <v>128.633518</v>
      </c>
      <c r="Q82" s="65">
        <v>124.16649699999999</v>
      </c>
      <c r="R82" s="65">
        <v>99.676149</v>
      </c>
      <c r="S82" s="66">
        <f>SUM(G82:R82)</f>
        <v>1371.0697209999998</v>
      </c>
      <c r="T82" s="13"/>
      <c r="U82" s="13"/>
      <c r="V82" s="13"/>
      <c r="W82" s="13"/>
      <c r="X82" s="13"/>
      <c r="Y82" s="13"/>
      <c r="Z82" s="13"/>
      <c r="AA82" s="13"/>
      <c r="AB82" s="14"/>
      <c r="AC82" s="14"/>
      <c r="AD82" s="14"/>
      <c r="AE82" s="14"/>
      <c r="AF82" s="14"/>
      <c r="AG82" s="14"/>
      <c r="AH82" s="14"/>
    </row>
    <row r="83" spans="1:34" ht="18">
      <c r="A83" s="30"/>
      <c r="B83" s="34" t="s">
        <v>75</v>
      </c>
      <c r="C83" s="64"/>
      <c r="D83" s="64"/>
      <c r="E83" s="64"/>
      <c r="F83" s="64"/>
      <c r="G83" s="71">
        <f aca="true" t="shared" si="16" ref="G83:S83">SUM(G84:G85)</f>
        <v>159.85363</v>
      </c>
      <c r="H83" s="71">
        <f t="shared" si="16"/>
        <v>131.644832</v>
      </c>
      <c r="I83" s="71">
        <f t="shared" si="16"/>
        <v>114.12709</v>
      </c>
      <c r="J83" s="71">
        <f t="shared" si="16"/>
        <v>112.404708</v>
      </c>
      <c r="K83" s="71">
        <f t="shared" si="16"/>
        <v>140.300005</v>
      </c>
      <c r="L83" s="71">
        <f t="shared" si="16"/>
        <v>109.89640399999999</v>
      </c>
      <c r="M83" s="71">
        <f t="shared" si="16"/>
        <v>110.43138099999999</v>
      </c>
      <c r="N83" s="71">
        <f t="shared" si="16"/>
        <v>85.55312599999999</v>
      </c>
      <c r="O83" s="71">
        <f t="shared" si="16"/>
        <v>86.41139899999999</v>
      </c>
      <c r="P83" s="71">
        <f t="shared" si="16"/>
        <v>72.361813</v>
      </c>
      <c r="Q83" s="71">
        <f t="shared" si="16"/>
        <v>85.079691</v>
      </c>
      <c r="R83" s="71">
        <f t="shared" si="16"/>
        <v>85.094776</v>
      </c>
      <c r="S83" s="72">
        <f t="shared" si="16"/>
        <v>1293.1588550000001</v>
      </c>
      <c r="T83" s="13"/>
      <c r="U83" s="13"/>
      <c r="V83" s="13"/>
      <c r="W83" s="13"/>
      <c r="X83" s="13"/>
      <c r="Y83" s="13"/>
      <c r="Z83" s="13"/>
      <c r="AA83" s="13"/>
      <c r="AB83" s="14"/>
      <c r="AC83" s="14"/>
      <c r="AD83" s="14"/>
      <c r="AE83" s="14"/>
      <c r="AF83" s="14"/>
      <c r="AG83" s="14"/>
      <c r="AH83" s="14"/>
    </row>
    <row r="84" spans="1:34" ht="15">
      <c r="A84" s="30"/>
      <c r="B84" s="5"/>
      <c r="C84" s="64" t="s">
        <v>76</v>
      </c>
      <c r="D84" s="64" t="s">
        <v>77</v>
      </c>
      <c r="E84" s="64" t="s">
        <v>77</v>
      </c>
      <c r="F84" s="64" t="s">
        <v>78</v>
      </c>
      <c r="G84" s="65">
        <v>97.868341</v>
      </c>
      <c r="H84" s="65">
        <v>65.40983899999999</v>
      </c>
      <c r="I84" s="65">
        <v>76.396846</v>
      </c>
      <c r="J84" s="65">
        <v>80.757155</v>
      </c>
      <c r="K84" s="65">
        <v>110.681166</v>
      </c>
      <c r="L84" s="65">
        <v>80.683774</v>
      </c>
      <c r="M84" s="65">
        <v>86.09886499999999</v>
      </c>
      <c r="N84" s="65">
        <v>62.11895</v>
      </c>
      <c r="O84" s="65">
        <v>61.278054999999995</v>
      </c>
      <c r="P84" s="65">
        <v>49.627024999999996</v>
      </c>
      <c r="Q84" s="65">
        <v>54.018622</v>
      </c>
      <c r="R84" s="65">
        <v>53.804821999999994</v>
      </c>
      <c r="S84" s="66">
        <f>SUM(G84:R84)</f>
        <v>878.74346</v>
      </c>
      <c r="T84" s="13"/>
      <c r="U84" s="13"/>
      <c r="V84" s="13"/>
      <c r="W84" s="13"/>
      <c r="X84" s="13"/>
      <c r="Y84" s="13"/>
      <c r="Z84" s="13"/>
      <c r="AA84" s="13"/>
      <c r="AB84" s="14"/>
      <c r="AC84" s="14"/>
      <c r="AD84" s="14"/>
      <c r="AE84" s="14"/>
      <c r="AF84" s="14"/>
      <c r="AG84" s="14"/>
      <c r="AH84" s="14"/>
    </row>
    <row r="85" spans="1:34" ht="15">
      <c r="A85" s="30"/>
      <c r="B85" s="11"/>
      <c r="C85" s="64" t="s">
        <v>79</v>
      </c>
      <c r="D85" s="64" t="s">
        <v>77</v>
      </c>
      <c r="E85" s="64" t="s">
        <v>77</v>
      </c>
      <c r="F85" s="64" t="s">
        <v>78</v>
      </c>
      <c r="G85" s="65">
        <v>61.985288999999995</v>
      </c>
      <c r="H85" s="65">
        <v>66.234993</v>
      </c>
      <c r="I85" s="65">
        <v>37.730244</v>
      </c>
      <c r="J85" s="65">
        <v>31.647553</v>
      </c>
      <c r="K85" s="65">
        <v>29.618838999999998</v>
      </c>
      <c r="L85" s="65">
        <v>29.212629999999997</v>
      </c>
      <c r="M85" s="65">
        <v>24.332516</v>
      </c>
      <c r="N85" s="65">
        <v>23.434175999999997</v>
      </c>
      <c r="O85" s="65">
        <v>25.133343999999997</v>
      </c>
      <c r="P85" s="65">
        <v>22.734787999999998</v>
      </c>
      <c r="Q85" s="65">
        <v>31.061069</v>
      </c>
      <c r="R85" s="65">
        <v>31.289953999999998</v>
      </c>
      <c r="S85" s="66">
        <f>SUM(G85:R85)</f>
        <v>414.415395</v>
      </c>
      <c r="T85" s="13"/>
      <c r="U85" s="13"/>
      <c r="V85" s="13"/>
      <c r="W85" s="13"/>
      <c r="X85" s="13"/>
      <c r="Y85" s="13"/>
      <c r="Z85" s="13"/>
      <c r="AA85" s="13"/>
      <c r="AB85" s="14"/>
      <c r="AC85" s="14"/>
      <c r="AD85" s="14"/>
      <c r="AE85" s="14"/>
      <c r="AF85" s="14"/>
      <c r="AG85" s="14"/>
      <c r="AH85" s="14"/>
    </row>
    <row r="86" spans="1:34" ht="15">
      <c r="A86" s="30"/>
      <c r="B86" s="11" t="s">
        <v>20</v>
      </c>
      <c r="C86" s="64" t="s">
        <v>7</v>
      </c>
      <c r="D86" s="64" t="s">
        <v>8</v>
      </c>
      <c r="E86" s="64" t="s">
        <v>9</v>
      </c>
      <c r="F86" s="64" t="s">
        <v>10</v>
      </c>
      <c r="G86" s="65">
        <v>217.241366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6">
        <f>SUM(G86:R86)</f>
        <v>217.241366</v>
      </c>
      <c r="T86" s="13"/>
      <c r="U86" s="13"/>
      <c r="V86" s="13"/>
      <c r="W86" s="13"/>
      <c r="X86" s="13"/>
      <c r="Y86" s="13"/>
      <c r="Z86" s="13"/>
      <c r="AA86" s="13"/>
      <c r="AB86" s="14"/>
      <c r="AC86" s="14"/>
      <c r="AD86" s="14"/>
      <c r="AE86" s="14"/>
      <c r="AF86" s="14"/>
      <c r="AG86" s="14"/>
      <c r="AH86" s="14"/>
    </row>
    <row r="87" spans="1:34" ht="15">
      <c r="A87" s="30"/>
      <c r="B87" s="11" t="s">
        <v>18</v>
      </c>
      <c r="C87" s="64" t="s">
        <v>19</v>
      </c>
      <c r="D87" s="64" t="s">
        <v>19</v>
      </c>
      <c r="E87" s="64" t="s">
        <v>19</v>
      </c>
      <c r="F87" s="64" t="s">
        <v>10</v>
      </c>
      <c r="G87" s="65">
        <v>0</v>
      </c>
      <c r="H87" s="65">
        <v>0</v>
      </c>
      <c r="I87" s="65">
        <v>0</v>
      </c>
      <c r="J87" s="65">
        <v>0</v>
      </c>
      <c r="K87" s="65">
        <v>6.0468079999999995</v>
      </c>
      <c r="L87" s="65">
        <v>5.964748</v>
      </c>
      <c r="M87" s="65">
        <v>6.4225259999999995</v>
      </c>
      <c r="N87" s="65">
        <v>6.97131</v>
      </c>
      <c r="O87" s="65">
        <v>4.718259</v>
      </c>
      <c r="P87" s="65">
        <v>4.615962</v>
      </c>
      <c r="Q87" s="65">
        <v>4.713541</v>
      </c>
      <c r="R87" s="65">
        <v>5.0333369999999995</v>
      </c>
      <c r="S87" s="66">
        <f>SUM(G87:R87)</f>
        <v>44.48649099999999</v>
      </c>
      <c r="T87" s="13"/>
      <c r="U87" s="13"/>
      <c r="V87" s="13"/>
      <c r="W87" s="13"/>
      <c r="X87" s="13"/>
      <c r="Y87" s="13"/>
      <c r="Z87" s="13"/>
      <c r="AA87" s="13"/>
      <c r="AB87" s="14"/>
      <c r="AC87" s="14"/>
      <c r="AD87" s="14"/>
      <c r="AE87" s="14"/>
      <c r="AF87" s="14"/>
      <c r="AG87" s="14"/>
      <c r="AH87" s="14"/>
    </row>
    <row r="88" spans="1:34" ht="15">
      <c r="A88" s="30"/>
      <c r="B88" s="11" t="s">
        <v>124</v>
      </c>
      <c r="C88" s="64" t="s">
        <v>125</v>
      </c>
      <c r="D88" s="64" t="s">
        <v>115</v>
      </c>
      <c r="E88" s="64" t="s">
        <v>46</v>
      </c>
      <c r="F88" s="64" t="s">
        <v>10</v>
      </c>
      <c r="G88" s="65">
        <v>0.247711</v>
      </c>
      <c r="H88" s="65">
        <v>0</v>
      </c>
      <c r="I88" s="65">
        <v>0</v>
      </c>
      <c r="J88" s="65">
        <v>0.17485499999999998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6">
        <f>SUM(G88:R88)</f>
        <v>0.422566</v>
      </c>
      <c r="T88" s="13"/>
      <c r="U88" s="13"/>
      <c r="V88" s="13"/>
      <c r="W88" s="13"/>
      <c r="X88" s="13"/>
      <c r="Y88" s="13"/>
      <c r="Z88" s="13"/>
      <c r="AA88" s="13"/>
      <c r="AB88" s="14"/>
      <c r="AC88" s="14"/>
      <c r="AD88" s="14"/>
      <c r="AE88" s="14"/>
      <c r="AF88" s="14"/>
      <c r="AG88" s="14"/>
      <c r="AH88" s="14"/>
    </row>
    <row r="89" spans="1:34" ht="15">
      <c r="A89" s="30"/>
      <c r="B89" s="11"/>
      <c r="C89" s="64"/>
      <c r="D89" s="64"/>
      <c r="E89" s="64"/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6"/>
      <c r="T89" s="13"/>
      <c r="U89" s="13"/>
      <c r="V89" s="13"/>
      <c r="W89" s="13"/>
      <c r="X89" s="13"/>
      <c r="Y89" s="13"/>
      <c r="Z89" s="13"/>
      <c r="AA89" s="13"/>
      <c r="AB89" s="14"/>
      <c r="AC89" s="14"/>
      <c r="AD89" s="14"/>
      <c r="AE89" s="14"/>
      <c r="AF89" s="14"/>
      <c r="AG89" s="14"/>
      <c r="AH89" s="14"/>
    </row>
    <row r="90" spans="1:31" ht="18">
      <c r="A90" s="30"/>
      <c r="B90" s="31" t="s">
        <v>268</v>
      </c>
      <c r="C90" s="67"/>
      <c r="D90" s="68"/>
      <c r="E90" s="68"/>
      <c r="F90" s="68"/>
      <c r="G90" s="73">
        <f>SUM(G92,G95:G96,G99:G103)</f>
        <v>4972.448583</v>
      </c>
      <c r="H90" s="73">
        <f aca="true" t="shared" si="17" ref="H90:S90">SUM(H92,H95:H96,H99:H103)</f>
        <v>4219.472142</v>
      </c>
      <c r="I90" s="73">
        <f t="shared" si="17"/>
        <v>4657.48372</v>
      </c>
      <c r="J90" s="73">
        <f t="shared" si="17"/>
        <v>5634.001010999999</v>
      </c>
      <c r="K90" s="73">
        <f t="shared" si="17"/>
        <v>5451.18743</v>
      </c>
      <c r="L90" s="73">
        <f t="shared" si="17"/>
        <v>5545.844413</v>
      </c>
      <c r="M90" s="73">
        <f t="shared" si="17"/>
        <v>3901.764109</v>
      </c>
      <c r="N90" s="73">
        <f t="shared" si="17"/>
        <v>5031.133143999999</v>
      </c>
      <c r="O90" s="73">
        <f t="shared" si="17"/>
        <v>4412.631429</v>
      </c>
      <c r="P90" s="73">
        <f t="shared" si="17"/>
        <v>6793.29511</v>
      </c>
      <c r="Q90" s="73">
        <f t="shared" si="17"/>
        <v>4469.761623999999</v>
      </c>
      <c r="R90" s="73">
        <f t="shared" si="17"/>
        <v>7427.227843</v>
      </c>
      <c r="S90" s="74">
        <f t="shared" si="17"/>
        <v>62516.25055800001</v>
      </c>
      <c r="T90" s="29"/>
      <c r="U90" s="29"/>
      <c r="V90" s="29"/>
      <c r="W90" s="29"/>
      <c r="X90" s="29"/>
      <c r="Y90" s="29"/>
      <c r="Z90" s="29"/>
      <c r="AA90" s="29"/>
      <c r="AB90" s="14"/>
      <c r="AC90" s="14"/>
      <c r="AD90" s="14"/>
      <c r="AE90" s="14"/>
    </row>
    <row r="91" spans="1:34" ht="15">
      <c r="A91" s="30"/>
      <c r="B91" s="11"/>
      <c r="C91" s="64"/>
      <c r="D91" s="64"/>
      <c r="E91" s="64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6"/>
      <c r="T91" s="13"/>
      <c r="U91" s="13"/>
      <c r="V91" s="13"/>
      <c r="W91" s="13"/>
      <c r="X91" s="13"/>
      <c r="Y91" s="13"/>
      <c r="Z91" s="13"/>
      <c r="AA91" s="13"/>
      <c r="AB91" s="14"/>
      <c r="AC91" s="14"/>
      <c r="AD91" s="14"/>
      <c r="AE91" s="14"/>
      <c r="AF91" s="14"/>
      <c r="AG91" s="14"/>
      <c r="AH91" s="14"/>
    </row>
    <row r="92" spans="1:34" ht="18">
      <c r="A92" s="30"/>
      <c r="B92" s="34" t="s">
        <v>169</v>
      </c>
      <c r="C92" s="64"/>
      <c r="D92" s="64"/>
      <c r="E92" s="64"/>
      <c r="F92" s="64"/>
      <c r="G92" s="71">
        <f aca="true" t="shared" si="18" ref="G92:S92">SUM(G93:G94)</f>
        <v>2574.8272770000003</v>
      </c>
      <c r="H92" s="71">
        <f t="shared" si="18"/>
        <v>2640.711977</v>
      </c>
      <c r="I92" s="71">
        <f t="shared" si="18"/>
        <v>2603.289951</v>
      </c>
      <c r="J92" s="71">
        <f t="shared" si="18"/>
        <v>2756.5656280000003</v>
      </c>
      <c r="K92" s="71">
        <f t="shared" si="18"/>
        <v>3002.5515729999997</v>
      </c>
      <c r="L92" s="71">
        <f t="shared" si="18"/>
        <v>2690.2719939999997</v>
      </c>
      <c r="M92" s="71">
        <f t="shared" si="18"/>
        <v>2584.6464760000003</v>
      </c>
      <c r="N92" s="71">
        <f t="shared" si="18"/>
        <v>2986.142277</v>
      </c>
      <c r="O92" s="71">
        <f t="shared" si="18"/>
        <v>2673.833897</v>
      </c>
      <c r="P92" s="71">
        <f t="shared" si="18"/>
        <v>3948.75245</v>
      </c>
      <c r="Q92" s="71">
        <f t="shared" si="18"/>
        <v>2447.346611</v>
      </c>
      <c r="R92" s="71">
        <f t="shared" si="18"/>
        <v>2767.466196</v>
      </c>
      <c r="S92" s="72">
        <f t="shared" si="18"/>
        <v>33676.406307000005</v>
      </c>
      <c r="T92" s="13"/>
      <c r="U92" s="13"/>
      <c r="V92" s="13"/>
      <c r="W92" s="13"/>
      <c r="X92" s="13"/>
      <c r="Y92" s="13"/>
      <c r="Z92" s="13"/>
      <c r="AA92" s="13"/>
      <c r="AB92" s="14"/>
      <c r="AC92" s="14"/>
      <c r="AD92" s="14"/>
      <c r="AE92" s="14"/>
      <c r="AF92" s="14"/>
      <c r="AG92" s="14"/>
      <c r="AH92" s="14"/>
    </row>
    <row r="93" spans="1:34" ht="15">
      <c r="A93" s="30"/>
      <c r="B93" s="5"/>
      <c r="C93" s="64" t="s">
        <v>170</v>
      </c>
      <c r="D93" s="64" t="s">
        <v>171</v>
      </c>
      <c r="E93" s="64" t="s">
        <v>172</v>
      </c>
      <c r="F93" s="64" t="s">
        <v>173</v>
      </c>
      <c r="G93" s="65">
        <v>2004.96594</v>
      </c>
      <c r="H93" s="65">
        <v>2242.25609</v>
      </c>
      <c r="I93" s="65">
        <v>2200.872205</v>
      </c>
      <c r="J93" s="65">
        <v>2289.433918</v>
      </c>
      <c r="K93" s="65">
        <v>2394.121292</v>
      </c>
      <c r="L93" s="65">
        <v>2154.230728</v>
      </c>
      <c r="M93" s="65">
        <v>2100.673521</v>
      </c>
      <c r="N93" s="65">
        <v>2391.077548</v>
      </c>
      <c r="O93" s="65">
        <v>2110.177711</v>
      </c>
      <c r="P93" s="65">
        <v>3354.822694</v>
      </c>
      <c r="Q93" s="65">
        <v>1996.591687</v>
      </c>
      <c r="R93" s="65">
        <v>2288.205717</v>
      </c>
      <c r="S93" s="66">
        <f>SUM(G93:R93)</f>
        <v>27527.429051000003</v>
      </c>
      <c r="T93" s="13"/>
      <c r="U93" s="13"/>
      <c r="V93" s="13"/>
      <c r="W93" s="13"/>
      <c r="X93" s="13"/>
      <c r="Y93" s="13"/>
      <c r="Z93" s="13"/>
      <c r="AA93" s="13"/>
      <c r="AB93" s="14"/>
      <c r="AC93" s="14"/>
      <c r="AD93" s="14"/>
      <c r="AE93" s="14"/>
      <c r="AF93" s="14"/>
      <c r="AG93" s="14"/>
      <c r="AH93" s="14"/>
    </row>
    <row r="94" spans="1:34" ht="15">
      <c r="A94" s="30"/>
      <c r="B94" s="11"/>
      <c r="C94" s="64" t="s">
        <v>174</v>
      </c>
      <c r="D94" s="64" t="s">
        <v>175</v>
      </c>
      <c r="E94" s="64" t="s">
        <v>29</v>
      </c>
      <c r="F94" s="64" t="s">
        <v>29</v>
      </c>
      <c r="G94" s="65">
        <v>569.861337</v>
      </c>
      <c r="H94" s="65">
        <v>398.45588699999996</v>
      </c>
      <c r="I94" s="65">
        <v>402.417746</v>
      </c>
      <c r="J94" s="65">
        <v>467.13171</v>
      </c>
      <c r="K94" s="65">
        <v>608.430281</v>
      </c>
      <c r="L94" s="65">
        <v>536.041266</v>
      </c>
      <c r="M94" s="65">
        <v>483.972955</v>
      </c>
      <c r="N94" s="65">
        <v>595.0647289999999</v>
      </c>
      <c r="O94" s="65">
        <v>563.656186</v>
      </c>
      <c r="P94" s="65">
        <v>593.929756</v>
      </c>
      <c r="Q94" s="65">
        <v>450.754924</v>
      </c>
      <c r="R94" s="65">
        <v>479.260479</v>
      </c>
      <c r="S94" s="66">
        <f>SUM(G94:R94)</f>
        <v>6148.977256</v>
      </c>
      <c r="T94" s="13"/>
      <c r="U94" s="13"/>
      <c r="V94" s="13"/>
      <c r="W94" s="13"/>
      <c r="X94" s="13"/>
      <c r="Y94" s="13"/>
      <c r="Z94" s="13"/>
      <c r="AA94" s="13"/>
      <c r="AB94" s="14"/>
      <c r="AC94" s="14"/>
      <c r="AD94" s="14"/>
      <c r="AE94" s="14"/>
      <c r="AF94" s="14"/>
      <c r="AG94" s="14"/>
      <c r="AH94" s="14"/>
    </row>
    <row r="95" spans="1:34" ht="15">
      <c r="A95" s="30"/>
      <c r="B95" s="11" t="s">
        <v>162</v>
      </c>
      <c r="C95" s="64" t="s">
        <v>163</v>
      </c>
      <c r="D95" s="64" t="s">
        <v>164</v>
      </c>
      <c r="E95" s="64" t="s">
        <v>29</v>
      </c>
      <c r="F95" s="64" t="s">
        <v>29</v>
      </c>
      <c r="G95" s="65">
        <v>773.538406</v>
      </c>
      <c r="H95" s="65">
        <v>723.278578</v>
      </c>
      <c r="I95" s="65">
        <v>1106.706579</v>
      </c>
      <c r="J95" s="65">
        <v>841.139983</v>
      </c>
      <c r="K95" s="65">
        <v>1172.967772</v>
      </c>
      <c r="L95" s="65">
        <v>893.5614459999999</v>
      </c>
      <c r="M95" s="65">
        <v>1023.623693</v>
      </c>
      <c r="N95" s="65">
        <v>1127.362668</v>
      </c>
      <c r="O95" s="65">
        <v>1029.830253</v>
      </c>
      <c r="P95" s="65">
        <v>1347.402621</v>
      </c>
      <c r="Q95" s="65">
        <v>784.497283</v>
      </c>
      <c r="R95" s="65">
        <v>1200.07791</v>
      </c>
      <c r="S95" s="66">
        <f aca="true" t="shared" si="19" ref="S95:S103">SUM(G95:R95)</f>
        <v>12023.987191999999</v>
      </c>
      <c r="T95" s="13"/>
      <c r="U95" s="13"/>
      <c r="V95" s="13"/>
      <c r="W95" s="13"/>
      <c r="X95" s="13"/>
      <c r="Y95" s="13"/>
      <c r="Z95" s="13"/>
      <c r="AA95" s="13"/>
      <c r="AB95" s="14"/>
      <c r="AC95" s="14"/>
      <c r="AD95" s="14"/>
      <c r="AE95" s="14"/>
      <c r="AF95" s="14"/>
      <c r="AG95" s="14"/>
      <c r="AH95" s="14"/>
    </row>
    <row r="96" spans="1:34" ht="18">
      <c r="A96" s="30"/>
      <c r="B96" s="34" t="s">
        <v>176</v>
      </c>
      <c r="C96" s="64"/>
      <c r="D96" s="64"/>
      <c r="E96" s="64"/>
      <c r="F96" s="64"/>
      <c r="G96" s="71">
        <f aca="true" t="shared" si="20" ref="G96:S96">SUM(G97:G98)</f>
        <v>1145.128131</v>
      </c>
      <c r="H96" s="71">
        <f t="shared" si="20"/>
        <v>508.695401</v>
      </c>
      <c r="I96" s="71">
        <f t="shared" si="20"/>
        <v>777.092864</v>
      </c>
      <c r="J96" s="71">
        <f t="shared" si="20"/>
        <v>968.421832</v>
      </c>
      <c r="K96" s="71">
        <f t="shared" si="20"/>
        <v>906.159775</v>
      </c>
      <c r="L96" s="71">
        <f t="shared" si="20"/>
        <v>1311.154567</v>
      </c>
      <c r="M96" s="71">
        <f t="shared" si="20"/>
        <v>0</v>
      </c>
      <c r="N96" s="71">
        <f t="shared" si="20"/>
        <v>917.628199</v>
      </c>
      <c r="O96" s="71">
        <f t="shared" si="20"/>
        <v>318.517047</v>
      </c>
      <c r="P96" s="71">
        <f t="shared" si="20"/>
        <v>1020.22688</v>
      </c>
      <c r="Q96" s="71">
        <f t="shared" si="20"/>
        <v>966.063005</v>
      </c>
      <c r="R96" s="71">
        <f t="shared" si="20"/>
        <v>2926.349224</v>
      </c>
      <c r="S96" s="72">
        <f t="shared" si="20"/>
        <v>11765.436925</v>
      </c>
      <c r="T96" s="13"/>
      <c r="U96" s="13"/>
      <c r="V96" s="13"/>
      <c r="W96" s="13"/>
      <c r="X96" s="13"/>
      <c r="Y96" s="13"/>
      <c r="Z96" s="13"/>
      <c r="AA96" s="13"/>
      <c r="AB96" s="14"/>
      <c r="AC96" s="14"/>
      <c r="AD96" s="14"/>
      <c r="AE96" s="14"/>
      <c r="AF96" s="14"/>
      <c r="AG96" s="14"/>
      <c r="AH96" s="14"/>
    </row>
    <row r="97" spans="1:34" ht="15">
      <c r="A97" s="30"/>
      <c r="B97" s="2"/>
      <c r="C97" s="64" t="s">
        <v>177</v>
      </c>
      <c r="D97" s="64" t="s">
        <v>178</v>
      </c>
      <c r="E97" s="64" t="s">
        <v>168</v>
      </c>
      <c r="F97" s="64" t="s">
        <v>41</v>
      </c>
      <c r="G97" s="65">
        <v>1145.128131</v>
      </c>
      <c r="H97" s="65">
        <v>508.695401</v>
      </c>
      <c r="I97" s="65">
        <v>777.092864</v>
      </c>
      <c r="J97" s="65">
        <v>968.421832</v>
      </c>
      <c r="K97" s="65">
        <v>906.159775</v>
      </c>
      <c r="L97" s="65">
        <v>1311.154567</v>
      </c>
      <c r="M97" s="65">
        <v>0</v>
      </c>
      <c r="N97" s="65">
        <v>917.628199</v>
      </c>
      <c r="O97" s="65">
        <v>318.517047</v>
      </c>
      <c r="P97" s="65">
        <v>1020.22688</v>
      </c>
      <c r="Q97" s="65">
        <v>633.221571</v>
      </c>
      <c r="R97" s="65">
        <v>717.794769</v>
      </c>
      <c r="S97" s="66">
        <f>SUM(G97:R97)</f>
        <v>9224.041036</v>
      </c>
      <c r="T97" s="13"/>
      <c r="U97" s="13"/>
      <c r="V97" s="13"/>
      <c r="W97" s="13"/>
      <c r="X97" s="13"/>
      <c r="Y97" s="13"/>
      <c r="Z97" s="13"/>
      <c r="AA97" s="13"/>
      <c r="AB97" s="14"/>
      <c r="AC97" s="14"/>
      <c r="AD97" s="14"/>
      <c r="AE97" s="14"/>
      <c r="AF97" s="14"/>
      <c r="AG97" s="14"/>
      <c r="AH97" s="14"/>
    </row>
    <row r="98" spans="1:34" ht="15">
      <c r="A98" s="30"/>
      <c r="B98" s="11"/>
      <c r="C98" s="64" t="s">
        <v>179</v>
      </c>
      <c r="D98" s="64" t="s">
        <v>178</v>
      </c>
      <c r="E98" s="64" t="s">
        <v>168</v>
      </c>
      <c r="F98" s="64" t="s">
        <v>41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332.841434</v>
      </c>
      <c r="R98" s="65">
        <v>2208.554455</v>
      </c>
      <c r="S98" s="66">
        <f>SUM(G98:R98)</f>
        <v>2541.395889</v>
      </c>
      <c r="T98" s="13"/>
      <c r="U98" s="13"/>
      <c r="V98" s="13"/>
      <c r="W98" s="13"/>
      <c r="X98" s="13"/>
      <c r="Y98" s="13"/>
      <c r="Z98" s="13"/>
      <c r="AA98" s="13"/>
      <c r="AB98" s="14"/>
      <c r="AC98" s="14"/>
      <c r="AD98" s="14"/>
      <c r="AE98" s="14"/>
      <c r="AF98" s="14"/>
      <c r="AG98" s="14"/>
      <c r="AH98" s="14"/>
    </row>
    <row r="99" spans="1:34" ht="15">
      <c r="A99" s="30"/>
      <c r="B99" s="11" t="s">
        <v>183</v>
      </c>
      <c r="C99" s="64" t="s">
        <v>123</v>
      </c>
      <c r="D99" s="64" t="s">
        <v>123</v>
      </c>
      <c r="E99" s="64" t="s">
        <v>92</v>
      </c>
      <c r="F99" s="64" t="s">
        <v>41</v>
      </c>
      <c r="G99" s="65">
        <v>384.081598</v>
      </c>
      <c r="H99" s="65">
        <v>235.256855</v>
      </c>
      <c r="I99" s="65">
        <v>0</v>
      </c>
      <c r="J99" s="65">
        <v>618.643768</v>
      </c>
      <c r="K99" s="65">
        <v>0</v>
      </c>
      <c r="L99" s="65">
        <v>329.349684</v>
      </c>
      <c r="M99" s="65">
        <v>293.49394</v>
      </c>
      <c r="N99" s="65">
        <v>0</v>
      </c>
      <c r="O99" s="65">
        <v>235.639691</v>
      </c>
      <c r="P99" s="65">
        <v>0</v>
      </c>
      <c r="Q99" s="65">
        <v>61.047757999999995</v>
      </c>
      <c r="R99" s="65">
        <v>241.616207</v>
      </c>
      <c r="S99" s="66">
        <f t="shared" si="19"/>
        <v>2399.1295010000003</v>
      </c>
      <c r="T99" s="13"/>
      <c r="U99" s="13"/>
      <c r="V99" s="13"/>
      <c r="W99" s="13"/>
      <c r="X99" s="13"/>
      <c r="Y99" s="13"/>
      <c r="Z99" s="13"/>
      <c r="AA99" s="13"/>
      <c r="AB99" s="14"/>
      <c r="AC99" s="14"/>
      <c r="AD99" s="14"/>
      <c r="AE99" s="14"/>
      <c r="AF99" s="14"/>
      <c r="AG99" s="14"/>
      <c r="AH99" s="14"/>
    </row>
    <row r="100" spans="1:34" ht="15">
      <c r="A100" s="30"/>
      <c r="B100" s="11" t="s">
        <v>184</v>
      </c>
      <c r="C100" s="64" t="s">
        <v>185</v>
      </c>
      <c r="D100" s="64" t="s">
        <v>186</v>
      </c>
      <c r="E100" s="64" t="s">
        <v>99</v>
      </c>
      <c r="F100" s="64" t="s">
        <v>64</v>
      </c>
      <c r="G100" s="65">
        <v>14.722596999999999</v>
      </c>
      <c r="H100" s="65">
        <v>0</v>
      </c>
      <c r="I100" s="65">
        <v>0</v>
      </c>
      <c r="J100" s="65">
        <v>0</v>
      </c>
      <c r="K100" s="65">
        <v>225.812181</v>
      </c>
      <c r="L100" s="65">
        <v>160.969358</v>
      </c>
      <c r="M100" s="65">
        <v>0</v>
      </c>
      <c r="N100" s="65">
        <v>0</v>
      </c>
      <c r="O100" s="65">
        <v>154.810541</v>
      </c>
      <c r="P100" s="65">
        <v>127.837442</v>
      </c>
      <c r="Q100" s="65">
        <v>135.447936</v>
      </c>
      <c r="R100" s="65">
        <v>291.718306</v>
      </c>
      <c r="S100" s="66">
        <f t="shared" si="19"/>
        <v>1111.318361</v>
      </c>
      <c r="T100" s="13"/>
      <c r="U100" s="13"/>
      <c r="V100" s="13"/>
      <c r="W100" s="13"/>
      <c r="X100" s="13"/>
      <c r="Y100" s="13"/>
      <c r="Z100" s="13"/>
      <c r="AA100" s="13"/>
      <c r="AB100" s="14"/>
      <c r="AC100" s="14"/>
      <c r="AD100" s="14"/>
      <c r="AE100" s="14"/>
      <c r="AF100" s="14"/>
      <c r="AG100" s="14"/>
      <c r="AH100" s="14"/>
    </row>
    <row r="101" spans="1:34" ht="15">
      <c r="A101" s="30"/>
      <c r="B101" s="11" t="s">
        <v>158</v>
      </c>
      <c r="C101" s="64" t="s">
        <v>159</v>
      </c>
      <c r="D101" s="64" t="s">
        <v>160</v>
      </c>
      <c r="E101" s="64" t="s">
        <v>161</v>
      </c>
      <c r="F101" s="64" t="s">
        <v>41</v>
      </c>
      <c r="G101" s="65">
        <v>80.15057399999999</v>
      </c>
      <c r="H101" s="65">
        <v>111.529331</v>
      </c>
      <c r="I101" s="65">
        <v>170.39432599999998</v>
      </c>
      <c r="J101" s="65">
        <v>167.301997</v>
      </c>
      <c r="K101" s="65">
        <v>143.69612899999998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6">
        <f t="shared" si="19"/>
        <v>673.072357</v>
      </c>
      <c r="T101" s="13"/>
      <c r="U101" s="13"/>
      <c r="V101" s="13"/>
      <c r="W101" s="13"/>
      <c r="X101" s="13"/>
      <c r="Y101" s="13"/>
      <c r="Z101" s="13"/>
      <c r="AA101" s="13"/>
      <c r="AB101" s="14"/>
      <c r="AC101" s="14"/>
      <c r="AD101" s="14"/>
      <c r="AE101" s="14"/>
      <c r="AF101" s="14"/>
      <c r="AG101" s="14"/>
      <c r="AH101" s="14"/>
    </row>
    <row r="102" spans="1:34" ht="15">
      <c r="A102" s="30"/>
      <c r="B102" s="11" t="s">
        <v>165</v>
      </c>
      <c r="C102" s="64" t="s">
        <v>166</v>
      </c>
      <c r="D102" s="64" t="s">
        <v>167</v>
      </c>
      <c r="E102" s="64" t="s">
        <v>168</v>
      </c>
      <c r="F102" s="64" t="s">
        <v>41</v>
      </c>
      <c r="G102" s="65">
        <v>0</v>
      </c>
      <c r="H102" s="65">
        <v>0</v>
      </c>
      <c r="I102" s="65">
        <v>0</v>
      </c>
      <c r="J102" s="65">
        <v>281.927803</v>
      </c>
      <c r="K102" s="65">
        <v>0</v>
      </c>
      <c r="L102" s="65">
        <v>160.537364</v>
      </c>
      <c r="M102" s="65">
        <v>0</v>
      </c>
      <c r="N102" s="65">
        <v>0</v>
      </c>
      <c r="O102" s="65">
        <v>0</v>
      </c>
      <c r="P102" s="65">
        <v>0</v>
      </c>
      <c r="Q102" s="65">
        <v>75.359031</v>
      </c>
      <c r="R102" s="65">
        <v>0</v>
      </c>
      <c r="S102" s="66">
        <f t="shared" si="19"/>
        <v>517.8241979999999</v>
      </c>
      <c r="T102" s="13"/>
      <c r="U102" s="13"/>
      <c r="V102" s="13"/>
      <c r="W102" s="13"/>
      <c r="X102" s="13"/>
      <c r="Y102" s="13"/>
      <c r="Z102" s="13"/>
      <c r="AA102" s="13"/>
      <c r="AB102" s="14"/>
      <c r="AC102" s="14"/>
      <c r="AD102" s="14"/>
      <c r="AE102" s="14"/>
      <c r="AF102" s="14"/>
      <c r="AG102" s="14"/>
      <c r="AH102" s="14"/>
    </row>
    <row r="103" spans="1:34" ht="15">
      <c r="A103" s="30"/>
      <c r="B103" s="11" t="s">
        <v>180</v>
      </c>
      <c r="C103" s="64" t="s">
        <v>181</v>
      </c>
      <c r="D103" s="64" t="s">
        <v>182</v>
      </c>
      <c r="E103" s="64" t="s">
        <v>118</v>
      </c>
      <c r="F103" s="64" t="s">
        <v>64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349.075717</v>
      </c>
      <c r="Q103" s="65">
        <v>0</v>
      </c>
      <c r="R103" s="65">
        <v>0</v>
      </c>
      <c r="S103" s="66">
        <f t="shared" si="19"/>
        <v>349.075717</v>
      </c>
      <c r="T103" s="13"/>
      <c r="U103" s="13"/>
      <c r="V103" s="13"/>
      <c r="W103" s="13"/>
      <c r="X103" s="13"/>
      <c r="Y103" s="13"/>
      <c r="Z103" s="13"/>
      <c r="AA103" s="13"/>
      <c r="AB103" s="14"/>
      <c r="AC103" s="14"/>
      <c r="AD103" s="14"/>
      <c r="AE103" s="14"/>
      <c r="AF103" s="14"/>
      <c r="AG103" s="14"/>
      <c r="AH103" s="14"/>
    </row>
    <row r="104" spans="1:34" ht="15">
      <c r="A104" s="30"/>
      <c r="B104" s="11"/>
      <c r="C104" s="64"/>
      <c r="D104" s="64"/>
      <c r="E104" s="64"/>
      <c r="F104" s="64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6"/>
      <c r="T104" s="13"/>
      <c r="U104" s="13"/>
      <c r="V104" s="13"/>
      <c r="W104" s="13"/>
      <c r="X104" s="13"/>
      <c r="Y104" s="13"/>
      <c r="Z104" s="13"/>
      <c r="AA104" s="13"/>
      <c r="AB104" s="14"/>
      <c r="AC104" s="14"/>
      <c r="AD104" s="14"/>
      <c r="AE104" s="14"/>
      <c r="AF104" s="14"/>
      <c r="AG104" s="14"/>
      <c r="AH104" s="14"/>
    </row>
    <row r="105" spans="1:31" ht="20.25">
      <c r="A105" s="27" t="s">
        <v>267</v>
      </c>
      <c r="B105" s="28"/>
      <c r="C105" s="60"/>
      <c r="D105" s="61"/>
      <c r="E105" s="61"/>
      <c r="F105" s="61"/>
      <c r="G105" s="62">
        <f>SUM(G107,G134)</f>
        <v>23563.754684000003</v>
      </c>
      <c r="H105" s="62">
        <f aca="true" t="shared" si="21" ref="H105:S105">SUM(H107,H134)</f>
        <v>25035.402646000006</v>
      </c>
      <c r="I105" s="62">
        <f t="shared" si="21"/>
        <v>24014.487742</v>
      </c>
      <c r="J105" s="62">
        <f t="shared" si="21"/>
        <v>26197.871113</v>
      </c>
      <c r="K105" s="62">
        <f t="shared" si="21"/>
        <v>25173.477629</v>
      </c>
      <c r="L105" s="62">
        <f t="shared" si="21"/>
        <v>26256.739620999993</v>
      </c>
      <c r="M105" s="62">
        <f t="shared" si="21"/>
        <v>24353.455136999997</v>
      </c>
      <c r="N105" s="62">
        <f t="shared" si="21"/>
        <v>23367.77849</v>
      </c>
      <c r="O105" s="62">
        <f t="shared" si="21"/>
        <v>23128.033114999995</v>
      </c>
      <c r="P105" s="62">
        <f t="shared" si="21"/>
        <v>25278.894035</v>
      </c>
      <c r="Q105" s="62">
        <f t="shared" si="21"/>
        <v>25152.553576000002</v>
      </c>
      <c r="R105" s="62">
        <f t="shared" si="21"/>
        <v>26798.828357</v>
      </c>
      <c r="S105" s="63">
        <f t="shared" si="21"/>
        <v>298321.276145</v>
      </c>
      <c r="T105" s="29"/>
      <c r="U105" s="29"/>
      <c r="V105" s="29"/>
      <c r="W105" s="29"/>
      <c r="X105" s="29"/>
      <c r="Y105" s="29"/>
      <c r="Z105" s="29"/>
      <c r="AA105" s="29"/>
      <c r="AB105" s="14"/>
      <c r="AC105" s="14"/>
      <c r="AD105" s="14"/>
      <c r="AE105" s="14"/>
    </row>
    <row r="106" spans="1:31" ht="15">
      <c r="A106" s="30"/>
      <c r="B106" s="11"/>
      <c r="C106" s="64"/>
      <c r="D106" s="64"/>
      <c r="E106" s="64"/>
      <c r="F106" s="64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6"/>
      <c r="T106" s="29"/>
      <c r="U106" s="29"/>
      <c r="V106" s="29"/>
      <c r="W106" s="29"/>
      <c r="X106" s="29"/>
      <c r="Y106" s="29"/>
      <c r="Z106" s="29"/>
      <c r="AA106" s="29"/>
      <c r="AB106" s="14"/>
      <c r="AC106" s="14"/>
      <c r="AD106" s="14"/>
      <c r="AE106" s="14"/>
    </row>
    <row r="107" spans="1:31" ht="18">
      <c r="A107" s="30"/>
      <c r="B107" s="31" t="s">
        <v>265</v>
      </c>
      <c r="C107" s="67"/>
      <c r="D107" s="68"/>
      <c r="E107" s="68"/>
      <c r="F107" s="68"/>
      <c r="G107" s="69">
        <f>SUM(G109,G112:G113,G116,G119:G125,G129:G132)</f>
        <v>23242.443473000003</v>
      </c>
      <c r="H107" s="69">
        <f aca="true" t="shared" si="22" ref="H107:S107">SUM(H109,H112:H113,H116,H119:H125,H129:H132)</f>
        <v>24204.665313000005</v>
      </c>
      <c r="I107" s="69">
        <f t="shared" si="22"/>
        <v>23283.197593</v>
      </c>
      <c r="J107" s="69">
        <f t="shared" si="22"/>
        <v>25673.989856</v>
      </c>
      <c r="K107" s="69">
        <f t="shared" si="22"/>
        <v>24600.061706</v>
      </c>
      <c r="L107" s="69">
        <f t="shared" si="22"/>
        <v>25527.213321999992</v>
      </c>
      <c r="M107" s="69">
        <f t="shared" si="22"/>
        <v>24122.304082999995</v>
      </c>
      <c r="N107" s="69">
        <f t="shared" si="22"/>
        <v>23073.806737</v>
      </c>
      <c r="O107" s="69">
        <f t="shared" si="22"/>
        <v>22881.048262999993</v>
      </c>
      <c r="P107" s="69">
        <f t="shared" si="22"/>
        <v>25028.447727000002</v>
      </c>
      <c r="Q107" s="69">
        <f t="shared" si="22"/>
        <v>24877.408083000002</v>
      </c>
      <c r="R107" s="69">
        <f t="shared" si="22"/>
        <v>26507.082575999997</v>
      </c>
      <c r="S107" s="70">
        <f t="shared" si="22"/>
        <v>293021.668732</v>
      </c>
      <c r="T107" s="29"/>
      <c r="U107" s="29"/>
      <c r="V107" s="29"/>
      <c r="W107" s="29"/>
      <c r="X107" s="29"/>
      <c r="Y107" s="29"/>
      <c r="Z107" s="29"/>
      <c r="AA107" s="29"/>
      <c r="AB107" s="14"/>
      <c r="AC107" s="14"/>
      <c r="AD107" s="14"/>
      <c r="AE107" s="14"/>
    </row>
    <row r="108" spans="1:34" ht="15">
      <c r="A108" s="30"/>
      <c r="B108" s="11"/>
      <c r="C108" s="64"/>
      <c r="D108" s="64"/>
      <c r="E108" s="64"/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6"/>
      <c r="T108" s="13"/>
      <c r="U108" s="13"/>
      <c r="V108" s="13"/>
      <c r="W108" s="13"/>
      <c r="X108" s="13"/>
      <c r="Y108" s="13"/>
      <c r="Z108" s="13"/>
      <c r="AA108" s="13"/>
      <c r="AB108" s="14"/>
      <c r="AC108" s="14"/>
      <c r="AD108" s="14"/>
      <c r="AE108" s="14"/>
      <c r="AF108" s="14"/>
      <c r="AG108" s="14"/>
      <c r="AH108" s="14"/>
    </row>
    <row r="109" spans="1:34" ht="18">
      <c r="A109" s="30"/>
      <c r="B109" s="34" t="s">
        <v>222</v>
      </c>
      <c r="C109" s="64"/>
      <c r="D109" s="64"/>
      <c r="E109" s="64"/>
      <c r="F109" s="64"/>
      <c r="G109" s="71">
        <f aca="true" t="shared" si="23" ref="G109:S109">SUM(G110:G111)</f>
        <v>9783.817720000001</v>
      </c>
      <c r="H109" s="71">
        <f t="shared" si="23"/>
        <v>10906.493454000001</v>
      </c>
      <c r="I109" s="71">
        <f t="shared" si="23"/>
        <v>9666.300146000001</v>
      </c>
      <c r="J109" s="71">
        <f t="shared" si="23"/>
        <v>10838.344273</v>
      </c>
      <c r="K109" s="71">
        <f t="shared" si="23"/>
        <v>10007.053935</v>
      </c>
      <c r="L109" s="71">
        <f t="shared" si="23"/>
        <v>11755.317624</v>
      </c>
      <c r="M109" s="71">
        <f t="shared" si="23"/>
        <v>10766.40417</v>
      </c>
      <c r="N109" s="71">
        <f t="shared" si="23"/>
        <v>9315.62077</v>
      </c>
      <c r="O109" s="71">
        <f t="shared" si="23"/>
        <v>9604.453284</v>
      </c>
      <c r="P109" s="71">
        <f t="shared" si="23"/>
        <v>11579.196232</v>
      </c>
      <c r="Q109" s="71">
        <f t="shared" si="23"/>
        <v>12050.450057</v>
      </c>
      <c r="R109" s="71">
        <f t="shared" si="23"/>
        <v>13294.230633</v>
      </c>
      <c r="S109" s="72">
        <f t="shared" si="23"/>
        <v>129567.682298</v>
      </c>
      <c r="T109" s="13"/>
      <c r="U109" s="13"/>
      <c r="V109" s="13"/>
      <c r="W109" s="13"/>
      <c r="X109" s="13"/>
      <c r="Y109" s="13"/>
      <c r="Z109" s="13"/>
      <c r="AA109" s="13"/>
      <c r="AB109" s="14"/>
      <c r="AC109" s="14"/>
      <c r="AD109" s="14"/>
      <c r="AE109" s="14"/>
      <c r="AF109" s="14"/>
      <c r="AG109" s="14"/>
      <c r="AH109" s="14"/>
    </row>
    <row r="110" spans="1:34" ht="15">
      <c r="A110" s="30"/>
      <c r="B110" s="5"/>
      <c r="C110" s="64" t="s">
        <v>224</v>
      </c>
      <c r="D110" s="64" t="s">
        <v>225</v>
      </c>
      <c r="E110" s="64" t="s">
        <v>202</v>
      </c>
      <c r="F110" s="64" t="s">
        <v>202</v>
      </c>
      <c r="G110" s="65">
        <v>8442.191774</v>
      </c>
      <c r="H110" s="65">
        <v>8660.996617</v>
      </c>
      <c r="I110" s="65">
        <v>7756.78116</v>
      </c>
      <c r="J110" s="65">
        <v>9584.490684</v>
      </c>
      <c r="K110" s="65">
        <v>8616.89787</v>
      </c>
      <c r="L110" s="65">
        <v>11755.317624</v>
      </c>
      <c r="M110" s="65">
        <v>10766.40417</v>
      </c>
      <c r="N110" s="65">
        <v>9315.62077</v>
      </c>
      <c r="O110" s="65">
        <v>9604.453284</v>
      </c>
      <c r="P110" s="65">
        <v>11579.196232</v>
      </c>
      <c r="Q110" s="65">
        <v>12050.450057</v>
      </c>
      <c r="R110" s="65">
        <v>13294.230633</v>
      </c>
      <c r="S110" s="66">
        <f>SUM(G110:R110)</f>
        <v>121427.030875</v>
      </c>
      <c r="T110" s="13"/>
      <c r="U110" s="13"/>
      <c r="V110" s="13"/>
      <c r="W110" s="13"/>
      <c r="X110" s="13"/>
      <c r="Y110" s="13"/>
      <c r="Z110" s="13"/>
      <c r="AA110" s="13"/>
      <c r="AB110" s="14"/>
      <c r="AC110" s="14"/>
      <c r="AD110" s="14"/>
      <c r="AE110" s="14"/>
      <c r="AF110" s="14"/>
      <c r="AG110" s="14"/>
      <c r="AH110" s="14"/>
    </row>
    <row r="111" spans="1:34" ht="15">
      <c r="A111" s="30"/>
      <c r="B111" s="11"/>
      <c r="C111" s="64" t="s">
        <v>223</v>
      </c>
      <c r="D111" s="64" t="s">
        <v>202</v>
      </c>
      <c r="E111" s="64" t="s">
        <v>202</v>
      </c>
      <c r="F111" s="64" t="s">
        <v>202</v>
      </c>
      <c r="G111" s="65">
        <v>1341.625946</v>
      </c>
      <c r="H111" s="65">
        <v>2245.496837</v>
      </c>
      <c r="I111" s="65">
        <v>1909.518986</v>
      </c>
      <c r="J111" s="65">
        <v>1253.853589</v>
      </c>
      <c r="K111" s="65">
        <v>1390.156065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6">
        <f>SUM(G111:R111)</f>
        <v>8140.651423</v>
      </c>
      <c r="T111" s="13"/>
      <c r="U111" s="13"/>
      <c r="V111" s="13"/>
      <c r="W111" s="13"/>
      <c r="X111" s="13"/>
      <c r="Y111" s="13"/>
      <c r="Z111" s="13"/>
      <c r="AA111" s="13"/>
      <c r="AB111" s="14"/>
      <c r="AC111" s="14"/>
      <c r="AD111" s="14"/>
      <c r="AE111" s="14"/>
      <c r="AF111" s="14"/>
      <c r="AG111" s="14"/>
      <c r="AH111" s="14"/>
    </row>
    <row r="112" spans="1:34" ht="15">
      <c r="A112" s="30"/>
      <c r="B112" s="11" t="s">
        <v>43</v>
      </c>
      <c r="C112" s="64" t="s">
        <v>190</v>
      </c>
      <c r="D112" s="64" t="s">
        <v>12</v>
      </c>
      <c r="E112" s="64" t="s">
        <v>9</v>
      </c>
      <c r="F112" s="64" t="s">
        <v>10</v>
      </c>
      <c r="G112" s="65">
        <v>5311.030086</v>
      </c>
      <c r="H112" s="65">
        <v>6518.250127</v>
      </c>
      <c r="I112" s="65">
        <v>6423.34843</v>
      </c>
      <c r="J112" s="65">
        <v>7864.789466</v>
      </c>
      <c r="K112" s="65">
        <v>8018.496138</v>
      </c>
      <c r="L112" s="65">
        <v>7411.003608</v>
      </c>
      <c r="M112" s="65">
        <v>7787.905527</v>
      </c>
      <c r="N112" s="65">
        <v>8172.257584</v>
      </c>
      <c r="O112" s="65">
        <v>8182.914717</v>
      </c>
      <c r="P112" s="65">
        <v>8545.619881</v>
      </c>
      <c r="Q112" s="65">
        <v>7341.985032</v>
      </c>
      <c r="R112" s="65">
        <v>8493.847625</v>
      </c>
      <c r="S112" s="66">
        <f aca="true" t="shared" si="24" ref="S112:S132">SUM(G112:R112)</f>
        <v>90071.448221</v>
      </c>
      <c r="T112" s="13"/>
      <c r="U112" s="13"/>
      <c r="V112" s="13"/>
      <c r="W112" s="13"/>
      <c r="X112" s="13"/>
      <c r="Y112" s="13"/>
      <c r="Z112" s="13"/>
      <c r="AA112" s="13"/>
      <c r="AB112" s="14"/>
      <c r="AC112" s="14"/>
      <c r="AD112" s="14"/>
      <c r="AE112" s="14"/>
      <c r="AF112" s="14"/>
      <c r="AG112" s="14"/>
      <c r="AH112" s="14"/>
    </row>
    <row r="113" spans="1:34" ht="18">
      <c r="A113" s="30"/>
      <c r="B113" s="34" t="s">
        <v>217</v>
      </c>
      <c r="C113" s="64"/>
      <c r="D113" s="64"/>
      <c r="E113" s="64"/>
      <c r="F113" s="64"/>
      <c r="G113" s="71">
        <f aca="true" t="shared" si="25" ref="G113:S113">SUM(G114:G115)</f>
        <v>7039.484505</v>
      </c>
      <c r="H113" s="71">
        <f t="shared" si="25"/>
        <v>5653.052732</v>
      </c>
      <c r="I113" s="71">
        <f t="shared" si="25"/>
        <v>6103.384522</v>
      </c>
      <c r="J113" s="71">
        <f t="shared" si="25"/>
        <v>5470.626200000001</v>
      </c>
      <c r="K113" s="71">
        <f t="shared" si="25"/>
        <v>5200.992585</v>
      </c>
      <c r="L113" s="71">
        <f t="shared" si="25"/>
        <v>4952.933438</v>
      </c>
      <c r="M113" s="71">
        <f t="shared" si="25"/>
        <v>4207.3339320000005</v>
      </c>
      <c r="N113" s="71">
        <f t="shared" si="25"/>
        <v>4295.65053</v>
      </c>
      <c r="O113" s="71">
        <f t="shared" si="25"/>
        <v>3801.657008</v>
      </c>
      <c r="P113" s="71">
        <f t="shared" si="25"/>
        <v>3385.7214179999996</v>
      </c>
      <c r="Q113" s="71">
        <f t="shared" si="25"/>
        <v>3874.724415</v>
      </c>
      <c r="R113" s="71">
        <f t="shared" si="25"/>
        <v>3269.030788</v>
      </c>
      <c r="S113" s="72">
        <f t="shared" si="25"/>
        <v>57254.592073000014</v>
      </c>
      <c r="T113" s="13"/>
      <c r="U113" s="13"/>
      <c r="V113" s="13"/>
      <c r="W113" s="13"/>
      <c r="X113" s="13"/>
      <c r="Y113" s="13"/>
      <c r="Z113" s="13"/>
      <c r="AA113" s="13"/>
      <c r="AB113" s="14"/>
      <c r="AC113" s="14"/>
      <c r="AD113" s="14"/>
      <c r="AE113" s="14"/>
      <c r="AF113" s="14"/>
      <c r="AG113" s="14"/>
      <c r="AH113" s="14"/>
    </row>
    <row r="114" spans="1:34" ht="15">
      <c r="A114" s="30"/>
      <c r="B114" s="5"/>
      <c r="C114" s="64" t="s">
        <v>219</v>
      </c>
      <c r="D114" s="64" t="s">
        <v>220</v>
      </c>
      <c r="E114" s="64" t="s">
        <v>221</v>
      </c>
      <c r="F114" s="64" t="s">
        <v>41</v>
      </c>
      <c r="G114" s="65">
        <v>7039.484505</v>
      </c>
      <c r="H114" s="65">
        <v>5653.052732</v>
      </c>
      <c r="I114" s="65">
        <v>6103.384522</v>
      </c>
      <c r="J114" s="65">
        <v>5470.626200000001</v>
      </c>
      <c r="K114" s="65">
        <v>5200.992585</v>
      </c>
      <c r="L114" s="65">
        <v>4862.797098</v>
      </c>
      <c r="M114" s="65">
        <v>4002.941675</v>
      </c>
      <c r="N114" s="65">
        <v>4073.757201</v>
      </c>
      <c r="O114" s="65">
        <v>3652.472623</v>
      </c>
      <c r="P114" s="65">
        <v>3209.389789</v>
      </c>
      <c r="Q114" s="65">
        <v>3540.323193</v>
      </c>
      <c r="R114" s="65">
        <v>2409.410813</v>
      </c>
      <c r="S114" s="66">
        <f>SUM(G114:R114)</f>
        <v>55218.632936000016</v>
      </c>
      <c r="T114" s="13"/>
      <c r="U114" s="13"/>
      <c r="V114" s="13"/>
      <c r="W114" s="13"/>
      <c r="X114" s="13"/>
      <c r="Y114" s="13"/>
      <c r="Z114" s="13"/>
      <c r="AA114" s="13"/>
      <c r="AB114" s="14"/>
      <c r="AC114" s="14"/>
      <c r="AD114" s="14"/>
      <c r="AE114" s="14"/>
      <c r="AF114" s="14"/>
      <c r="AG114" s="14"/>
      <c r="AH114" s="14"/>
    </row>
    <row r="115" spans="1:34" ht="15">
      <c r="A115" s="30"/>
      <c r="B115" s="11"/>
      <c r="C115" s="64" t="s">
        <v>218</v>
      </c>
      <c r="D115" s="64" t="s">
        <v>127</v>
      </c>
      <c r="E115" s="64" t="s">
        <v>128</v>
      </c>
      <c r="F115" s="64" t="s">
        <v>78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90.13633999999999</v>
      </c>
      <c r="M115" s="65">
        <v>204.392257</v>
      </c>
      <c r="N115" s="65">
        <v>221.893329</v>
      </c>
      <c r="O115" s="65">
        <v>149.184385</v>
      </c>
      <c r="P115" s="65">
        <v>176.331629</v>
      </c>
      <c r="Q115" s="65">
        <v>334.401222</v>
      </c>
      <c r="R115" s="65">
        <v>859.619975</v>
      </c>
      <c r="S115" s="66">
        <f>SUM(G115:R115)</f>
        <v>2035.9591369999998</v>
      </c>
      <c r="T115" s="13"/>
      <c r="U115" s="13"/>
      <c r="V115" s="13"/>
      <c r="W115" s="13"/>
      <c r="X115" s="13"/>
      <c r="Y115" s="13"/>
      <c r="Z115" s="13"/>
      <c r="AA115" s="13"/>
      <c r="AB115" s="14"/>
      <c r="AC115" s="14"/>
      <c r="AD115" s="14"/>
      <c r="AE115" s="14"/>
      <c r="AF115" s="14"/>
      <c r="AG115" s="14"/>
      <c r="AH115" s="14"/>
    </row>
    <row r="116" spans="1:34" ht="18">
      <c r="A116" s="30"/>
      <c r="B116" s="34" t="s">
        <v>6</v>
      </c>
      <c r="C116" s="64"/>
      <c r="D116" s="64"/>
      <c r="E116" s="64"/>
      <c r="F116" s="64"/>
      <c r="G116" s="71">
        <f aca="true" t="shared" si="26" ref="G116:S116">SUM(G117:G118)</f>
        <v>325.919724</v>
      </c>
      <c r="H116" s="71">
        <f t="shared" si="26"/>
        <v>414.990485</v>
      </c>
      <c r="I116" s="71">
        <f t="shared" si="26"/>
        <v>339.90612</v>
      </c>
      <c r="J116" s="71">
        <f t="shared" si="26"/>
        <v>440.153832</v>
      </c>
      <c r="K116" s="71">
        <f t="shared" si="26"/>
        <v>337.157401</v>
      </c>
      <c r="L116" s="71">
        <f t="shared" si="26"/>
        <v>295.12129799999997</v>
      </c>
      <c r="M116" s="71">
        <f t="shared" si="26"/>
        <v>272.385272</v>
      </c>
      <c r="N116" s="71">
        <f t="shared" si="26"/>
        <v>297.911752</v>
      </c>
      <c r="O116" s="71">
        <f t="shared" si="26"/>
        <v>255.58860800000002</v>
      </c>
      <c r="P116" s="71">
        <f t="shared" si="26"/>
        <v>396.041919</v>
      </c>
      <c r="Q116" s="71">
        <f t="shared" si="26"/>
        <v>468.075374</v>
      </c>
      <c r="R116" s="71">
        <f t="shared" si="26"/>
        <v>252.750353</v>
      </c>
      <c r="S116" s="72">
        <f t="shared" si="26"/>
        <v>4096.002138</v>
      </c>
      <c r="T116" s="13"/>
      <c r="U116" s="13"/>
      <c r="V116" s="13"/>
      <c r="W116" s="13"/>
      <c r="X116" s="13"/>
      <c r="Y116" s="13"/>
      <c r="Z116" s="13"/>
      <c r="AA116" s="13"/>
      <c r="AB116" s="14"/>
      <c r="AC116" s="14"/>
      <c r="AD116" s="14"/>
      <c r="AE116" s="14"/>
      <c r="AF116" s="14"/>
      <c r="AG116" s="14"/>
      <c r="AH116" s="14"/>
    </row>
    <row r="117" spans="1:34" ht="15">
      <c r="A117" s="30"/>
      <c r="B117" s="5"/>
      <c r="C117" s="64" t="s">
        <v>7</v>
      </c>
      <c r="D117" s="64" t="s">
        <v>8</v>
      </c>
      <c r="E117" s="64" t="s">
        <v>9</v>
      </c>
      <c r="F117" s="64" t="s">
        <v>10</v>
      </c>
      <c r="G117" s="65">
        <v>0</v>
      </c>
      <c r="H117" s="65">
        <v>0</v>
      </c>
      <c r="I117" s="65">
        <v>0</v>
      </c>
      <c r="J117" s="65">
        <v>0</v>
      </c>
      <c r="K117" s="65">
        <v>337.157401</v>
      </c>
      <c r="L117" s="65">
        <v>280.189581</v>
      </c>
      <c r="M117" s="65">
        <v>256.816357</v>
      </c>
      <c r="N117" s="65">
        <v>274.857576</v>
      </c>
      <c r="O117" s="65">
        <v>217.646385</v>
      </c>
      <c r="P117" s="65">
        <v>316.76943</v>
      </c>
      <c r="Q117" s="65">
        <v>396.22828</v>
      </c>
      <c r="R117" s="65">
        <v>184.166792</v>
      </c>
      <c r="S117" s="66">
        <f>SUM(G117:R117)</f>
        <v>2263.831802</v>
      </c>
      <c r="T117" s="13"/>
      <c r="U117" s="13"/>
      <c r="V117" s="13"/>
      <c r="W117" s="13"/>
      <c r="X117" s="13"/>
      <c r="Y117" s="13"/>
      <c r="Z117" s="13"/>
      <c r="AA117" s="13"/>
      <c r="AB117" s="14"/>
      <c r="AC117" s="14"/>
      <c r="AD117" s="14"/>
      <c r="AE117" s="14"/>
      <c r="AF117" s="14"/>
      <c r="AG117" s="14"/>
      <c r="AH117" s="14"/>
    </row>
    <row r="118" spans="1:34" ht="15">
      <c r="A118" s="30"/>
      <c r="B118" s="11"/>
      <c r="C118" s="64" t="s">
        <v>35</v>
      </c>
      <c r="D118" s="64" t="s">
        <v>36</v>
      </c>
      <c r="E118" s="64" t="s">
        <v>9</v>
      </c>
      <c r="F118" s="64" t="s">
        <v>10</v>
      </c>
      <c r="G118" s="65">
        <v>325.919724</v>
      </c>
      <c r="H118" s="65">
        <v>414.990485</v>
      </c>
      <c r="I118" s="65">
        <v>339.90612</v>
      </c>
      <c r="J118" s="65">
        <v>440.153832</v>
      </c>
      <c r="K118" s="65">
        <v>0</v>
      </c>
      <c r="L118" s="65">
        <v>14.931716999999999</v>
      </c>
      <c r="M118" s="65">
        <v>15.568914999999999</v>
      </c>
      <c r="N118" s="65">
        <v>23.054176</v>
      </c>
      <c r="O118" s="65">
        <v>37.942223</v>
      </c>
      <c r="P118" s="65">
        <v>79.272489</v>
      </c>
      <c r="Q118" s="65">
        <v>71.847094</v>
      </c>
      <c r="R118" s="65">
        <v>68.583561</v>
      </c>
      <c r="S118" s="66">
        <f>SUM(G118:R118)</f>
        <v>1832.1703359999997</v>
      </c>
      <c r="T118" s="13"/>
      <c r="U118" s="13"/>
      <c r="V118" s="13"/>
      <c r="W118" s="13"/>
      <c r="X118" s="13"/>
      <c r="Y118" s="13"/>
      <c r="Z118" s="13"/>
      <c r="AA118" s="13"/>
      <c r="AB118" s="14"/>
      <c r="AC118" s="14"/>
      <c r="AD118" s="14"/>
      <c r="AE118" s="14"/>
      <c r="AF118" s="14"/>
      <c r="AG118" s="14"/>
      <c r="AH118" s="14"/>
    </row>
    <row r="119" spans="1:34" ht="15">
      <c r="A119" s="30"/>
      <c r="B119" s="11" t="s">
        <v>191</v>
      </c>
      <c r="C119" s="64" t="s">
        <v>192</v>
      </c>
      <c r="D119" s="64" t="s">
        <v>193</v>
      </c>
      <c r="E119" s="64" t="s">
        <v>128</v>
      </c>
      <c r="F119" s="64" t="s">
        <v>78</v>
      </c>
      <c r="G119" s="65">
        <v>283.08475899999996</v>
      </c>
      <c r="H119" s="65">
        <v>277.460281</v>
      </c>
      <c r="I119" s="65">
        <v>314.103401</v>
      </c>
      <c r="J119" s="65">
        <v>325.393116</v>
      </c>
      <c r="K119" s="65">
        <v>299.939794</v>
      </c>
      <c r="L119" s="65">
        <v>351.668595</v>
      </c>
      <c r="M119" s="65">
        <v>331.945608</v>
      </c>
      <c r="N119" s="65">
        <v>333.128731</v>
      </c>
      <c r="O119" s="65">
        <v>341.490216</v>
      </c>
      <c r="P119" s="65">
        <v>424.157448</v>
      </c>
      <c r="Q119" s="65">
        <v>382.822533</v>
      </c>
      <c r="R119" s="65">
        <v>379.205618</v>
      </c>
      <c r="S119" s="66">
        <f t="shared" si="24"/>
        <v>4044.4001000000003</v>
      </c>
      <c r="T119" s="13"/>
      <c r="U119" s="13"/>
      <c r="V119" s="13"/>
      <c r="W119" s="13"/>
      <c r="X119" s="13"/>
      <c r="Y119" s="13"/>
      <c r="Z119" s="13"/>
      <c r="AA119" s="13"/>
      <c r="AB119" s="14"/>
      <c r="AC119" s="14"/>
      <c r="AD119" s="14"/>
      <c r="AE119" s="14"/>
      <c r="AF119" s="14"/>
      <c r="AG119" s="14"/>
      <c r="AH119" s="14"/>
    </row>
    <row r="120" spans="1:34" ht="15">
      <c r="A120" s="30"/>
      <c r="B120" s="11" t="s">
        <v>11</v>
      </c>
      <c r="C120" s="64" t="s">
        <v>12</v>
      </c>
      <c r="D120" s="64" t="s">
        <v>12</v>
      </c>
      <c r="E120" s="64" t="s">
        <v>9</v>
      </c>
      <c r="F120" s="64" t="s">
        <v>10</v>
      </c>
      <c r="G120" s="65">
        <v>220.285302</v>
      </c>
      <c r="H120" s="65">
        <v>195.11198100000001</v>
      </c>
      <c r="I120" s="65">
        <v>210.318319</v>
      </c>
      <c r="J120" s="65">
        <v>226.49880100000001</v>
      </c>
      <c r="K120" s="65">
        <v>194.06483</v>
      </c>
      <c r="L120" s="65">
        <v>198.08511399999998</v>
      </c>
      <c r="M120" s="65">
        <v>197.268511</v>
      </c>
      <c r="N120" s="65">
        <v>181.584925</v>
      </c>
      <c r="O120" s="65">
        <v>178.719558</v>
      </c>
      <c r="P120" s="65">
        <v>178.721502</v>
      </c>
      <c r="Q120" s="65">
        <v>203.68535</v>
      </c>
      <c r="R120" s="65">
        <v>201.212932</v>
      </c>
      <c r="S120" s="66">
        <f t="shared" si="24"/>
        <v>2385.5571250000003</v>
      </c>
      <c r="T120" s="13"/>
      <c r="U120" s="13"/>
      <c r="V120" s="13"/>
      <c r="W120" s="13"/>
      <c r="X120" s="13"/>
      <c r="Y120" s="13"/>
      <c r="Z120" s="13"/>
      <c r="AA120" s="13"/>
      <c r="AB120" s="14"/>
      <c r="AC120" s="14"/>
      <c r="AD120" s="14"/>
      <c r="AE120" s="14"/>
      <c r="AF120" s="14"/>
      <c r="AG120" s="14"/>
      <c r="AH120" s="14"/>
    </row>
    <row r="121" spans="1:34" ht="15">
      <c r="A121" s="30"/>
      <c r="B121" s="11" t="s">
        <v>18</v>
      </c>
      <c r="C121" s="64" t="s">
        <v>209</v>
      </c>
      <c r="D121" s="64" t="s">
        <v>210</v>
      </c>
      <c r="E121" s="64" t="s">
        <v>211</v>
      </c>
      <c r="F121" s="64" t="s">
        <v>29</v>
      </c>
      <c r="G121" s="65">
        <v>0</v>
      </c>
      <c r="H121" s="65">
        <v>0</v>
      </c>
      <c r="I121" s="65">
        <v>0</v>
      </c>
      <c r="J121" s="65">
        <v>276.620418</v>
      </c>
      <c r="K121" s="65">
        <v>290.277776</v>
      </c>
      <c r="L121" s="65">
        <v>278.373695</v>
      </c>
      <c r="M121" s="65">
        <v>254.570324</v>
      </c>
      <c r="N121" s="65">
        <v>232.939135</v>
      </c>
      <c r="O121" s="65">
        <v>252.015021</v>
      </c>
      <c r="P121" s="65">
        <v>239.70526999999998</v>
      </c>
      <c r="Q121" s="65">
        <v>259.123323</v>
      </c>
      <c r="R121" s="65">
        <v>271.46952899999997</v>
      </c>
      <c r="S121" s="66">
        <f>SUM(G121:R121)</f>
        <v>2355.094491</v>
      </c>
      <c r="T121" s="13"/>
      <c r="U121" s="13"/>
      <c r="V121" s="13"/>
      <c r="W121" s="13"/>
      <c r="X121" s="13"/>
      <c r="Y121" s="13"/>
      <c r="Z121" s="13"/>
      <c r="AA121" s="13"/>
      <c r="AB121" s="14"/>
      <c r="AC121" s="14"/>
      <c r="AD121" s="14"/>
      <c r="AE121" s="14"/>
      <c r="AF121" s="14"/>
      <c r="AG121" s="14"/>
      <c r="AH121" s="14"/>
    </row>
    <row r="122" spans="1:34" ht="15">
      <c r="A122" s="30"/>
      <c r="B122" s="11" t="s">
        <v>214</v>
      </c>
      <c r="C122" s="64" t="s">
        <v>215</v>
      </c>
      <c r="D122" s="64" t="s">
        <v>216</v>
      </c>
      <c r="E122" s="64" t="s">
        <v>77</v>
      </c>
      <c r="F122" s="64" t="s">
        <v>78</v>
      </c>
      <c r="G122" s="65">
        <v>163.93379199999998</v>
      </c>
      <c r="H122" s="65">
        <v>153.644224</v>
      </c>
      <c r="I122" s="65">
        <v>157.04077999999998</v>
      </c>
      <c r="J122" s="65">
        <v>164.33338700000002</v>
      </c>
      <c r="K122" s="65">
        <v>164.533184</v>
      </c>
      <c r="L122" s="65">
        <v>155.342502</v>
      </c>
      <c r="M122" s="65">
        <v>187.210192</v>
      </c>
      <c r="N122" s="65">
        <v>140.427624</v>
      </c>
      <c r="O122" s="65">
        <v>145.752226</v>
      </c>
      <c r="P122" s="65">
        <v>155.743594</v>
      </c>
      <c r="Q122" s="65">
        <v>148.650717</v>
      </c>
      <c r="R122" s="65">
        <v>177.22202399999998</v>
      </c>
      <c r="S122" s="66">
        <f>SUM(G122:R122)</f>
        <v>1913.834246</v>
      </c>
      <c r="T122" s="13"/>
      <c r="U122" s="13"/>
      <c r="V122" s="13"/>
      <c r="W122" s="13"/>
      <c r="X122" s="13"/>
      <c r="Y122" s="13"/>
      <c r="Z122" s="13"/>
      <c r="AA122" s="13"/>
      <c r="AB122" s="14"/>
      <c r="AC122" s="14"/>
      <c r="AD122" s="14"/>
      <c r="AE122" s="14"/>
      <c r="AF122" s="14"/>
      <c r="AG122" s="14"/>
      <c r="AH122" s="14"/>
    </row>
    <row r="123" spans="1:34" ht="15">
      <c r="A123" s="30"/>
      <c r="B123" s="11" t="s">
        <v>194</v>
      </c>
      <c r="C123" s="64" t="s">
        <v>195</v>
      </c>
      <c r="D123" s="64" t="s">
        <v>196</v>
      </c>
      <c r="E123" s="64" t="s">
        <v>197</v>
      </c>
      <c r="F123" s="64" t="s">
        <v>78</v>
      </c>
      <c r="G123" s="65">
        <v>46.277499</v>
      </c>
      <c r="H123" s="65">
        <v>38.666131</v>
      </c>
      <c r="I123" s="65">
        <v>24.185512</v>
      </c>
      <c r="J123" s="65">
        <v>11.103729</v>
      </c>
      <c r="K123" s="65">
        <v>44.931394999999995</v>
      </c>
      <c r="L123" s="65">
        <v>72.99940699999999</v>
      </c>
      <c r="M123" s="65">
        <v>60.920027999999995</v>
      </c>
      <c r="N123" s="65">
        <v>53.422694</v>
      </c>
      <c r="O123" s="65">
        <v>52.635337</v>
      </c>
      <c r="P123" s="65">
        <v>62.921265999999996</v>
      </c>
      <c r="Q123" s="65">
        <v>78.085662</v>
      </c>
      <c r="R123" s="65">
        <v>103.607632</v>
      </c>
      <c r="S123" s="66">
        <f t="shared" si="24"/>
        <v>649.7562919999999</v>
      </c>
      <c r="T123" s="13"/>
      <c r="U123" s="13"/>
      <c r="V123" s="13"/>
      <c r="W123" s="13"/>
      <c r="X123" s="13"/>
      <c r="Y123" s="13"/>
      <c r="Z123" s="13"/>
      <c r="AA123" s="13"/>
      <c r="AB123" s="14"/>
      <c r="AC123" s="14"/>
      <c r="AD123" s="14"/>
      <c r="AE123" s="14"/>
      <c r="AF123" s="14"/>
      <c r="AG123" s="14"/>
      <c r="AH123" s="14"/>
    </row>
    <row r="124" spans="1:34" ht="15">
      <c r="A124" s="30"/>
      <c r="B124" s="11" t="s">
        <v>187</v>
      </c>
      <c r="C124" s="64" t="s">
        <v>188</v>
      </c>
      <c r="D124" s="64" t="s">
        <v>189</v>
      </c>
      <c r="E124" s="64" t="s">
        <v>59</v>
      </c>
      <c r="F124" s="64" t="s">
        <v>59</v>
      </c>
      <c r="G124" s="65">
        <v>44.868365</v>
      </c>
      <c r="H124" s="65">
        <v>24.186767999999997</v>
      </c>
      <c r="I124" s="65">
        <v>26.141014</v>
      </c>
      <c r="J124" s="65">
        <v>35.630407</v>
      </c>
      <c r="K124" s="65">
        <v>20.197430999999998</v>
      </c>
      <c r="L124" s="65">
        <v>29.088665</v>
      </c>
      <c r="M124" s="65">
        <v>29.964347</v>
      </c>
      <c r="N124" s="65">
        <v>27.341766999999997</v>
      </c>
      <c r="O124" s="65">
        <v>40.054418</v>
      </c>
      <c r="P124" s="65">
        <v>34.535775</v>
      </c>
      <c r="Q124" s="65">
        <v>47.696571999999996</v>
      </c>
      <c r="R124" s="65">
        <v>43.942465</v>
      </c>
      <c r="S124" s="66">
        <f t="shared" si="24"/>
        <v>403.6479939999999</v>
      </c>
      <c r="T124" s="13"/>
      <c r="U124" s="13"/>
      <c r="V124" s="13"/>
      <c r="W124" s="13"/>
      <c r="X124" s="13"/>
      <c r="Y124" s="13"/>
      <c r="Z124" s="13"/>
      <c r="AA124" s="13"/>
      <c r="AB124" s="14"/>
      <c r="AC124" s="14"/>
      <c r="AD124" s="14"/>
      <c r="AE124" s="14"/>
      <c r="AF124" s="14"/>
      <c r="AG124" s="14"/>
      <c r="AH124" s="14"/>
    </row>
    <row r="125" spans="1:34" ht="18">
      <c r="A125" s="30"/>
      <c r="B125" s="34" t="s">
        <v>203</v>
      </c>
      <c r="C125" s="64"/>
      <c r="D125" s="64"/>
      <c r="E125" s="64"/>
      <c r="F125" s="64"/>
      <c r="G125" s="71">
        <f>SUM(G126:G128)</f>
        <v>8.821838999999999</v>
      </c>
      <c r="H125" s="71">
        <f aca="true" t="shared" si="27" ref="H125:S125">SUM(H126:H128)</f>
        <v>9.971041</v>
      </c>
      <c r="I125" s="71">
        <f t="shared" si="27"/>
        <v>10.587062</v>
      </c>
      <c r="J125" s="71">
        <f t="shared" si="27"/>
        <v>13.355924999999997</v>
      </c>
      <c r="K125" s="71">
        <f t="shared" si="27"/>
        <v>16.290437999999998</v>
      </c>
      <c r="L125" s="71">
        <f t="shared" si="27"/>
        <v>15.752686999999998</v>
      </c>
      <c r="M125" s="71">
        <f t="shared" si="27"/>
        <v>14.500362</v>
      </c>
      <c r="N125" s="71">
        <f t="shared" si="27"/>
        <v>12.530387999999999</v>
      </c>
      <c r="O125" s="71">
        <f t="shared" si="27"/>
        <v>17.160552</v>
      </c>
      <c r="P125" s="71">
        <f t="shared" si="27"/>
        <v>12.047025</v>
      </c>
      <c r="Q125" s="71">
        <f t="shared" si="27"/>
        <v>15.765584</v>
      </c>
      <c r="R125" s="71">
        <f t="shared" si="27"/>
        <v>9.676576</v>
      </c>
      <c r="S125" s="72">
        <f t="shared" si="27"/>
        <v>156.45947900000002</v>
      </c>
      <c r="T125" s="13"/>
      <c r="U125" s="13"/>
      <c r="V125" s="13"/>
      <c r="W125" s="13"/>
      <c r="X125" s="13"/>
      <c r="Y125" s="13"/>
      <c r="Z125" s="13"/>
      <c r="AA125" s="13"/>
      <c r="AB125" s="14"/>
      <c r="AC125" s="14"/>
      <c r="AD125" s="14"/>
      <c r="AE125" s="14"/>
      <c r="AF125" s="14"/>
      <c r="AG125" s="14"/>
      <c r="AH125" s="14"/>
    </row>
    <row r="126" spans="1:34" ht="15">
      <c r="A126" s="30"/>
      <c r="B126" s="5"/>
      <c r="C126" s="64" t="s">
        <v>204</v>
      </c>
      <c r="D126" s="64" t="s">
        <v>205</v>
      </c>
      <c r="E126" s="64" t="s">
        <v>19</v>
      </c>
      <c r="F126" s="64" t="s">
        <v>10</v>
      </c>
      <c r="G126" s="65">
        <v>8.126895</v>
      </c>
      <c r="H126" s="65">
        <v>9.338439</v>
      </c>
      <c r="I126" s="65">
        <v>9.744261999999999</v>
      </c>
      <c r="J126" s="65">
        <v>11.699665999999999</v>
      </c>
      <c r="K126" s="65">
        <v>14.298115999999998</v>
      </c>
      <c r="L126" s="65">
        <v>13.254527</v>
      </c>
      <c r="M126" s="65">
        <v>11.491994</v>
      </c>
      <c r="N126" s="65">
        <v>9.479462999999999</v>
      </c>
      <c r="O126" s="65">
        <v>13.394563999999999</v>
      </c>
      <c r="P126" s="65">
        <v>9.282311</v>
      </c>
      <c r="Q126" s="65">
        <v>12.405463</v>
      </c>
      <c r="R126" s="65">
        <v>7.452998</v>
      </c>
      <c r="S126" s="66">
        <f t="shared" si="24"/>
        <v>129.96869800000002</v>
      </c>
      <c r="T126" s="13"/>
      <c r="U126" s="13"/>
      <c r="V126" s="13"/>
      <c r="W126" s="13"/>
      <c r="X126" s="13"/>
      <c r="Y126" s="13"/>
      <c r="Z126" s="13"/>
      <c r="AA126" s="13"/>
      <c r="AB126" s="14"/>
      <c r="AC126" s="14"/>
      <c r="AD126" s="14"/>
      <c r="AE126" s="14"/>
      <c r="AF126" s="14"/>
      <c r="AG126" s="14"/>
      <c r="AH126" s="14"/>
    </row>
    <row r="127" spans="1:34" ht="15">
      <c r="A127" s="30"/>
      <c r="B127" s="11"/>
      <c r="C127" s="64" t="s">
        <v>207</v>
      </c>
      <c r="D127" s="64" t="s">
        <v>208</v>
      </c>
      <c r="E127" s="64" t="s">
        <v>19</v>
      </c>
      <c r="F127" s="64" t="s">
        <v>10</v>
      </c>
      <c r="G127" s="65">
        <v>0.514073</v>
      </c>
      <c r="H127" s="65">
        <v>0.558479</v>
      </c>
      <c r="I127" s="65">
        <v>0.758768</v>
      </c>
      <c r="J127" s="65">
        <v>1.485264</v>
      </c>
      <c r="K127" s="65">
        <v>1.699587</v>
      </c>
      <c r="L127" s="65">
        <v>2.276801</v>
      </c>
      <c r="M127" s="65">
        <v>2.875742</v>
      </c>
      <c r="N127" s="65">
        <v>2.64209</v>
      </c>
      <c r="O127" s="65">
        <v>3.5717309999999998</v>
      </c>
      <c r="P127" s="65">
        <v>2.435481</v>
      </c>
      <c r="Q127" s="65">
        <v>3.1432919999999998</v>
      </c>
      <c r="R127" s="65">
        <v>2.075062</v>
      </c>
      <c r="S127" s="66">
        <f t="shared" si="24"/>
        <v>24.036369999999994</v>
      </c>
      <c r="T127" s="13"/>
      <c r="U127" s="13"/>
      <c r="V127" s="13"/>
      <c r="W127" s="13"/>
      <c r="X127" s="13"/>
      <c r="Y127" s="13"/>
      <c r="Z127" s="13"/>
      <c r="AA127" s="13"/>
      <c r="AB127" s="14"/>
      <c r="AC127" s="14"/>
      <c r="AD127" s="14"/>
      <c r="AE127" s="14"/>
      <c r="AF127" s="14"/>
      <c r="AG127" s="14"/>
      <c r="AH127" s="14"/>
    </row>
    <row r="128" spans="1:34" ht="15">
      <c r="A128" s="30"/>
      <c r="B128" s="11"/>
      <c r="C128" s="64" t="s">
        <v>206</v>
      </c>
      <c r="D128" s="64" t="s">
        <v>205</v>
      </c>
      <c r="E128" s="64" t="s">
        <v>19</v>
      </c>
      <c r="F128" s="64" t="s">
        <v>10</v>
      </c>
      <c r="G128" s="65">
        <v>0.180871</v>
      </c>
      <c r="H128" s="65">
        <v>0.074123</v>
      </c>
      <c r="I128" s="65">
        <v>0.084032</v>
      </c>
      <c r="J128" s="65">
        <v>0.17099499999999998</v>
      </c>
      <c r="K128" s="65">
        <v>0.29273499999999997</v>
      </c>
      <c r="L128" s="65">
        <v>0.221359</v>
      </c>
      <c r="M128" s="65">
        <v>0.132626</v>
      </c>
      <c r="N128" s="65">
        <v>0.408835</v>
      </c>
      <c r="O128" s="65">
        <v>0.19425699999999999</v>
      </c>
      <c r="P128" s="65">
        <v>0.329233</v>
      </c>
      <c r="Q128" s="65">
        <v>0.216829</v>
      </c>
      <c r="R128" s="65">
        <v>0.14851599999999998</v>
      </c>
      <c r="S128" s="66">
        <f t="shared" si="24"/>
        <v>2.454411</v>
      </c>
      <c r="T128" s="13"/>
      <c r="U128" s="13"/>
      <c r="V128" s="13"/>
      <c r="W128" s="13"/>
      <c r="X128" s="13"/>
      <c r="Y128" s="13"/>
      <c r="Z128" s="13"/>
      <c r="AA128" s="13"/>
      <c r="AB128" s="14"/>
      <c r="AC128" s="14"/>
      <c r="AD128" s="14"/>
      <c r="AE128" s="14"/>
      <c r="AF128" s="14"/>
      <c r="AG128" s="14"/>
      <c r="AH128" s="14"/>
    </row>
    <row r="129" spans="1:34" ht="15">
      <c r="A129" s="30"/>
      <c r="B129" s="11" t="s">
        <v>113</v>
      </c>
      <c r="C129" s="64" t="s">
        <v>114</v>
      </c>
      <c r="D129" s="64" t="s">
        <v>115</v>
      </c>
      <c r="E129" s="64" t="s">
        <v>46</v>
      </c>
      <c r="F129" s="64" t="s">
        <v>10</v>
      </c>
      <c r="G129" s="65">
        <v>7.999903</v>
      </c>
      <c r="H129" s="65">
        <v>6.999904</v>
      </c>
      <c r="I129" s="65">
        <v>6.499905</v>
      </c>
      <c r="J129" s="65">
        <v>6.999904</v>
      </c>
      <c r="K129" s="65">
        <v>5.999991</v>
      </c>
      <c r="L129" s="65">
        <v>5.996493999999999</v>
      </c>
      <c r="M129" s="65">
        <v>7.149919</v>
      </c>
      <c r="N129" s="65">
        <v>8.399885</v>
      </c>
      <c r="O129" s="65">
        <v>7.499904</v>
      </c>
      <c r="P129" s="65">
        <v>10.248286</v>
      </c>
      <c r="Q129" s="65">
        <v>4.6448149999999995</v>
      </c>
      <c r="R129" s="65">
        <v>6.539916</v>
      </c>
      <c r="S129" s="66">
        <f t="shared" si="24"/>
        <v>84.978826</v>
      </c>
      <c r="T129" s="13"/>
      <c r="U129" s="13"/>
      <c r="V129" s="13"/>
      <c r="W129" s="13"/>
      <c r="X129" s="13"/>
      <c r="Y129" s="13"/>
      <c r="Z129" s="13"/>
      <c r="AA129" s="13"/>
      <c r="AB129" s="14"/>
      <c r="AC129" s="14"/>
      <c r="AD129" s="14"/>
      <c r="AE129" s="14"/>
      <c r="AF129" s="14"/>
      <c r="AG129" s="14"/>
      <c r="AH129" s="14"/>
    </row>
    <row r="130" spans="1:34" ht="15">
      <c r="A130" s="30"/>
      <c r="B130" s="11" t="s">
        <v>212</v>
      </c>
      <c r="C130" s="64" t="s">
        <v>213</v>
      </c>
      <c r="D130" s="64" t="s">
        <v>19</v>
      </c>
      <c r="E130" s="64" t="s">
        <v>19</v>
      </c>
      <c r="F130" s="64" t="s">
        <v>10</v>
      </c>
      <c r="G130" s="65">
        <v>6.712981</v>
      </c>
      <c r="H130" s="65">
        <v>5.522266999999999</v>
      </c>
      <c r="I130" s="65">
        <v>0</v>
      </c>
      <c r="J130" s="65">
        <v>0</v>
      </c>
      <c r="K130" s="65">
        <v>0</v>
      </c>
      <c r="L130" s="65">
        <v>5.36254</v>
      </c>
      <c r="M130" s="65">
        <v>4.745890999999999</v>
      </c>
      <c r="N130" s="65">
        <v>2.5909519999999997</v>
      </c>
      <c r="O130" s="65">
        <v>1.107414</v>
      </c>
      <c r="P130" s="65">
        <v>3.788111</v>
      </c>
      <c r="Q130" s="65">
        <v>1.6986489999999999</v>
      </c>
      <c r="R130" s="65">
        <v>4.3464849999999995</v>
      </c>
      <c r="S130" s="66">
        <f t="shared" si="24"/>
        <v>35.87528999999999</v>
      </c>
      <c r="T130" s="13"/>
      <c r="U130" s="13"/>
      <c r="V130" s="13"/>
      <c r="W130" s="13"/>
      <c r="X130" s="13"/>
      <c r="Y130" s="13"/>
      <c r="Z130" s="13"/>
      <c r="AA130" s="13"/>
      <c r="AB130" s="14"/>
      <c r="AC130" s="14"/>
      <c r="AD130" s="14"/>
      <c r="AE130" s="14"/>
      <c r="AF130" s="14"/>
      <c r="AG130" s="14"/>
      <c r="AH130" s="14"/>
    </row>
    <row r="131" spans="1:34" ht="15">
      <c r="A131" s="30"/>
      <c r="B131" s="11" t="s">
        <v>124</v>
      </c>
      <c r="C131" s="64" t="s">
        <v>125</v>
      </c>
      <c r="D131" s="64" t="s">
        <v>115</v>
      </c>
      <c r="E131" s="64" t="s">
        <v>46</v>
      </c>
      <c r="F131" s="64" t="s">
        <v>10</v>
      </c>
      <c r="G131" s="65">
        <v>0</v>
      </c>
      <c r="H131" s="65">
        <v>0.315918</v>
      </c>
      <c r="I131" s="65">
        <v>1.382382</v>
      </c>
      <c r="J131" s="65">
        <v>0.140398</v>
      </c>
      <c r="K131" s="65">
        <v>0.126808</v>
      </c>
      <c r="L131" s="65">
        <v>0.167655</v>
      </c>
      <c r="M131" s="65">
        <v>0</v>
      </c>
      <c r="N131" s="65">
        <v>0</v>
      </c>
      <c r="O131" s="65">
        <v>0</v>
      </c>
      <c r="P131" s="65">
        <v>0</v>
      </c>
      <c r="Q131" s="65">
        <v>0</v>
      </c>
      <c r="R131" s="65">
        <v>0</v>
      </c>
      <c r="S131" s="66">
        <f t="shared" si="24"/>
        <v>2.133161</v>
      </c>
      <c r="T131" s="13"/>
      <c r="U131" s="13"/>
      <c r="V131" s="13"/>
      <c r="W131" s="13"/>
      <c r="X131" s="13"/>
      <c r="Y131" s="13"/>
      <c r="Z131" s="13"/>
      <c r="AA131" s="13"/>
      <c r="AB131" s="14"/>
      <c r="AC131" s="14"/>
      <c r="AD131" s="14"/>
      <c r="AE131" s="14"/>
      <c r="AF131" s="14"/>
      <c r="AG131" s="14"/>
      <c r="AH131" s="14"/>
    </row>
    <row r="132" spans="1:34" ht="15">
      <c r="A132" s="30"/>
      <c r="B132" s="11" t="s">
        <v>198</v>
      </c>
      <c r="C132" s="64" t="s">
        <v>199</v>
      </c>
      <c r="D132" s="64" t="s">
        <v>200</v>
      </c>
      <c r="E132" s="64" t="s">
        <v>201</v>
      </c>
      <c r="F132" s="64" t="s">
        <v>202</v>
      </c>
      <c r="G132" s="65">
        <v>0.206998</v>
      </c>
      <c r="H132" s="65">
        <v>0</v>
      </c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6">
        <f>SUM(G132:R132)</f>
        <v>0.206998</v>
      </c>
      <c r="T132" s="13"/>
      <c r="U132" s="13"/>
      <c r="V132" s="13"/>
      <c r="W132" s="13"/>
      <c r="X132" s="13"/>
      <c r="Y132" s="13"/>
      <c r="Z132" s="13"/>
      <c r="AA132" s="13"/>
      <c r="AB132" s="14"/>
      <c r="AC132" s="14"/>
      <c r="AD132" s="14"/>
      <c r="AE132" s="14"/>
      <c r="AF132" s="14"/>
      <c r="AG132" s="14"/>
      <c r="AH132" s="14"/>
    </row>
    <row r="133" spans="1:34" ht="15">
      <c r="A133" s="30"/>
      <c r="B133" s="11"/>
      <c r="C133" s="64"/>
      <c r="D133" s="64"/>
      <c r="E133" s="64"/>
      <c r="F133" s="64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6"/>
      <c r="T133" s="13"/>
      <c r="U133" s="13"/>
      <c r="V133" s="13"/>
      <c r="W133" s="13"/>
      <c r="X133" s="13"/>
      <c r="Y133" s="13"/>
      <c r="Z133" s="13"/>
      <c r="AA133" s="13"/>
      <c r="AB133" s="14"/>
      <c r="AC133" s="14"/>
      <c r="AD133" s="14"/>
      <c r="AE133" s="14"/>
      <c r="AF133" s="14"/>
      <c r="AG133" s="14"/>
      <c r="AH133" s="14"/>
    </row>
    <row r="134" spans="1:27" ht="18">
      <c r="A134" s="30"/>
      <c r="B134" s="31" t="s">
        <v>268</v>
      </c>
      <c r="C134" s="67"/>
      <c r="D134" s="68"/>
      <c r="E134" s="68"/>
      <c r="F134" s="68"/>
      <c r="G134" s="73">
        <f>SUM(G136:G137)</f>
        <v>321.311211</v>
      </c>
      <c r="H134" s="73">
        <f aca="true" t="shared" si="28" ref="H134:S134">SUM(H136:H137)</f>
        <v>830.737333</v>
      </c>
      <c r="I134" s="73">
        <f t="shared" si="28"/>
        <v>731.2901489999999</v>
      </c>
      <c r="J134" s="73">
        <f t="shared" si="28"/>
        <v>523.881257</v>
      </c>
      <c r="K134" s="73">
        <f t="shared" si="28"/>
        <v>573.415923</v>
      </c>
      <c r="L134" s="73">
        <f t="shared" si="28"/>
        <v>729.526299</v>
      </c>
      <c r="M134" s="73">
        <f t="shared" si="28"/>
        <v>231.151054</v>
      </c>
      <c r="N134" s="73">
        <f t="shared" si="28"/>
        <v>293.971753</v>
      </c>
      <c r="O134" s="73">
        <f t="shared" si="28"/>
        <v>246.984852</v>
      </c>
      <c r="P134" s="73">
        <f t="shared" si="28"/>
        <v>250.446308</v>
      </c>
      <c r="Q134" s="73">
        <f t="shared" si="28"/>
        <v>275.145493</v>
      </c>
      <c r="R134" s="73">
        <f t="shared" si="28"/>
        <v>291.74578099999997</v>
      </c>
      <c r="S134" s="74">
        <f t="shared" si="28"/>
        <v>5299.607413</v>
      </c>
      <c r="T134" s="13"/>
      <c r="U134" s="13"/>
      <c r="V134" s="13"/>
      <c r="W134" s="13"/>
      <c r="X134" s="13"/>
      <c r="Y134" s="13"/>
      <c r="Z134" s="13"/>
      <c r="AA134" s="13"/>
    </row>
    <row r="135" spans="1:34" ht="15">
      <c r="A135" s="30"/>
      <c r="B135" s="11"/>
      <c r="C135" s="64"/>
      <c r="D135" s="64"/>
      <c r="E135" s="64"/>
      <c r="F135" s="64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6"/>
      <c r="T135" s="13"/>
      <c r="U135" s="13"/>
      <c r="V135" s="13"/>
      <c r="W135" s="13"/>
      <c r="X135" s="13"/>
      <c r="Y135" s="13"/>
      <c r="Z135" s="13"/>
      <c r="AA135" s="13"/>
      <c r="AB135" s="14"/>
      <c r="AC135" s="14"/>
      <c r="AD135" s="14"/>
      <c r="AE135" s="14"/>
      <c r="AF135" s="14"/>
      <c r="AG135" s="14"/>
      <c r="AH135" s="14"/>
    </row>
    <row r="136" spans="1:34" ht="15">
      <c r="A136" s="30"/>
      <c r="B136" s="11" t="s">
        <v>226</v>
      </c>
      <c r="C136" s="64" t="s">
        <v>227</v>
      </c>
      <c r="D136" s="64" t="s">
        <v>189</v>
      </c>
      <c r="E136" s="64" t="s">
        <v>59</v>
      </c>
      <c r="F136" s="64" t="s">
        <v>59</v>
      </c>
      <c r="G136" s="65">
        <v>285.183671</v>
      </c>
      <c r="H136" s="65">
        <v>789.710016</v>
      </c>
      <c r="I136" s="65">
        <v>660.203055</v>
      </c>
      <c r="J136" s="65">
        <v>384.202587</v>
      </c>
      <c r="K136" s="65">
        <v>386.453206</v>
      </c>
      <c r="L136" s="65">
        <v>528.262864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6">
        <f>SUM(G136:R136)</f>
        <v>3034.015399</v>
      </c>
      <c r="T136" s="13"/>
      <c r="U136" s="13"/>
      <c r="V136" s="13"/>
      <c r="W136" s="13"/>
      <c r="X136" s="13"/>
      <c r="Y136" s="13"/>
      <c r="Z136" s="13"/>
      <c r="AA136" s="13"/>
      <c r="AB136" s="14"/>
      <c r="AC136" s="14"/>
      <c r="AD136" s="14"/>
      <c r="AE136" s="14"/>
      <c r="AF136" s="14"/>
      <c r="AG136" s="14"/>
      <c r="AH136" s="14"/>
    </row>
    <row r="137" spans="1:34" ht="15">
      <c r="A137" s="35"/>
      <c r="B137" s="36" t="s">
        <v>228</v>
      </c>
      <c r="C137" s="76" t="s">
        <v>229</v>
      </c>
      <c r="D137" s="76" t="s">
        <v>230</v>
      </c>
      <c r="E137" s="76" t="s">
        <v>19</v>
      </c>
      <c r="F137" s="76" t="s">
        <v>10</v>
      </c>
      <c r="G137" s="77">
        <v>36.127539999999996</v>
      </c>
      <c r="H137" s="77">
        <v>41.027317</v>
      </c>
      <c r="I137" s="77">
        <v>71.087094</v>
      </c>
      <c r="J137" s="77">
        <v>139.67867</v>
      </c>
      <c r="K137" s="77">
        <v>186.962717</v>
      </c>
      <c r="L137" s="77">
        <v>201.263435</v>
      </c>
      <c r="M137" s="77">
        <v>231.151054</v>
      </c>
      <c r="N137" s="77">
        <v>293.971753</v>
      </c>
      <c r="O137" s="77">
        <v>246.984852</v>
      </c>
      <c r="P137" s="77">
        <v>250.446308</v>
      </c>
      <c r="Q137" s="77">
        <v>275.145493</v>
      </c>
      <c r="R137" s="77">
        <v>291.74578099999997</v>
      </c>
      <c r="S137" s="78">
        <f>SUM(G137:R137)</f>
        <v>2265.592014</v>
      </c>
      <c r="T137" s="13"/>
      <c r="U137" s="13"/>
      <c r="V137" s="13"/>
      <c r="W137" s="13"/>
      <c r="X137" s="13"/>
      <c r="Y137" s="13"/>
      <c r="Z137" s="13"/>
      <c r="AA137" s="13"/>
      <c r="AB137" s="14"/>
      <c r="AC137" s="14"/>
      <c r="AD137" s="14"/>
      <c r="AE137" s="14"/>
      <c r="AF137" s="14"/>
      <c r="AG137" s="14"/>
      <c r="AH137" s="14"/>
    </row>
    <row r="138" spans="1:34" ht="15">
      <c r="A138" s="30"/>
      <c r="B138" s="11"/>
      <c r="C138" s="64"/>
      <c r="D138" s="64"/>
      <c r="E138" s="64"/>
      <c r="F138" s="64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6"/>
      <c r="T138" s="13"/>
      <c r="U138" s="13"/>
      <c r="V138" s="13"/>
      <c r="W138" s="13"/>
      <c r="X138" s="13"/>
      <c r="Y138" s="13"/>
      <c r="Z138" s="13"/>
      <c r="AA138" s="13"/>
      <c r="AB138" s="14"/>
      <c r="AC138" s="14"/>
      <c r="AD138" s="14"/>
      <c r="AE138" s="14"/>
      <c r="AF138" s="14"/>
      <c r="AG138" s="14"/>
      <c r="AH138" s="14"/>
    </row>
    <row r="139" spans="1:27" ht="20.25">
      <c r="A139" s="27" t="s">
        <v>269</v>
      </c>
      <c r="B139" s="28"/>
      <c r="C139" s="60"/>
      <c r="D139" s="61"/>
      <c r="E139" s="61"/>
      <c r="F139" s="61"/>
      <c r="G139" s="62">
        <f aca="true" t="shared" si="29" ref="G139:S139">SUM(G141,G149)</f>
        <v>1071.19669</v>
      </c>
      <c r="H139" s="62">
        <f t="shared" si="29"/>
        <v>813.6430369999999</v>
      </c>
      <c r="I139" s="62">
        <f t="shared" si="29"/>
        <v>361.586427</v>
      </c>
      <c r="J139" s="62">
        <f t="shared" si="29"/>
        <v>1392.487813</v>
      </c>
      <c r="K139" s="62">
        <f t="shared" si="29"/>
        <v>3312.4940889999993</v>
      </c>
      <c r="L139" s="62">
        <f t="shared" si="29"/>
        <v>3508.22712</v>
      </c>
      <c r="M139" s="62">
        <f t="shared" si="29"/>
        <v>2596.809735</v>
      </c>
      <c r="N139" s="62">
        <f t="shared" si="29"/>
        <v>1493.2924110000001</v>
      </c>
      <c r="O139" s="62">
        <f t="shared" si="29"/>
        <v>1285.007268</v>
      </c>
      <c r="P139" s="62">
        <f t="shared" si="29"/>
        <v>1118.0450560000002</v>
      </c>
      <c r="Q139" s="62">
        <f t="shared" si="29"/>
        <v>1037.455833</v>
      </c>
      <c r="R139" s="62">
        <f t="shared" si="29"/>
        <v>1326.593054</v>
      </c>
      <c r="S139" s="63">
        <f t="shared" si="29"/>
        <v>19316.838532999995</v>
      </c>
      <c r="T139" s="13"/>
      <c r="U139" s="13"/>
      <c r="V139" s="13"/>
      <c r="W139" s="13"/>
      <c r="X139" s="13"/>
      <c r="Y139" s="13"/>
      <c r="Z139" s="13"/>
      <c r="AA139" s="13"/>
    </row>
    <row r="140" spans="1:27" ht="15">
      <c r="A140" s="30"/>
      <c r="B140" s="11"/>
      <c r="C140" s="64"/>
      <c r="D140" s="64"/>
      <c r="E140" s="64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6"/>
      <c r="T140" s="13"/>
      <c r="U140" s="13"/>
      <c r="V140" s="13"/>
      <c r="W140" s="13"/>
      <c r="X140" s="13"/>
      <c r="Y140" s="13"/>
      <c r="Z140" s="13"/>
      <c r="AA140" s="13"/>
    </row>
    <row r="141" spans="1:27" ht="18">
      <c r="A141" s="30"/>
      <c r="B141" s="31" t="s">
        <v>265</v>
      </c>
      <c r="C141" s="67"/>
      <c r="D141" s="68"/>
      <c r="E141" s="68"/>
      <c r="F141" s="68"/>
      <c r="G141" s="69">
        <f>SUM(G143,G146:G147)</f>
        <v>1011.60064</v>
      </c>
      <c r="H141" s="69">
        <f aca="true" t="shared" si="30" ref="H141:S141">SUM(H143,H146:H147)</f>
        <v>750.128121</v>
      </c>
      <c r="I141" s="69">
        <f t="shared" si="30"/>
        <v>300.24641</v>
      </c>
      <c r="J141" s="69">
        <f t="shared" si="30"/>
        <v>1316.860623</v>
      </c>
      <c r="K141" s="69">
        <f t="shared" si="30"/>
        <v>3253.4635499999995</v>
      </c>
      <c r="L141" s="69">
        <f t="shared" si="30"/>
        <v>3458.298674</v>
      </c>
      <c r="M141" s="69">
        <f t="shared" si="30"/>
        <v>2537.319459</v>
      </c>
      <c r="N141" s="69">
        <f t="shared" si="30"/>
        <v>1446.477084</v>
      </c>
      <c r="O141" s="69">
        <f t="shared" si="30"/>
        <v>1239.47173</v>
      </c>
      <c r="P141" s="69">
        <f t="shared" si="30"/>
        <v>1071.4538260000002</v>
      </c>
      <c r="Q141" s="69">
        <f t="shared" si="30"/>
        <v>991.67407</v>
      </c>
      <c r="R141" s="69">
        <f t="shared" si="30"/>
        <v>1280.361105</v>
      </c>
      <c r="S141" s="70">
        <f t="shared" si="30"/>
        <v>18657.355291999997</v>
      </c>
      <c r="T141" s="13"/>
      <c r="U141" s="13"/>
      <c r="V141" s="13"/>
      <c r="W141" s="13"/>
      <c r="X141" s="13"/>
      <c r="Y141" s="13"/>
      <c r="Z141" s="13"/>
      <c r="AA141" s="13"/>
    </row>
    <row r="142" spans="1:34" ht="15">
      <c r="A142" s="30"/>
      <c r="B142" s="11"/>
      <c r="C142" s="64"/>
      <c r="D142" s="64"/>
      <c r="E142" s="64"/>
      <c r="F142" s="64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6"/>
      <c r="T142" s="13"/>
      <c r="U142" s="13"/>
      <c r="V142" s="13"/>
      <c r="W142" s="13"/>
      <c r="X142" s="13"/>
      <c r="Y142" s="13"/>
      <c r="Z142" s="13"/>
      <c r="AA142" s="13"/>
      <c r="AB142" s="14"/>
      <c r="AC142" s="14"/>
      <c r="AD142" s="14"/>
      <c r="AE142" s="14"/>
      <c r="AF142" s="14"/>
      <c r="AG142" s="14"/>
      <c r="AH142" s="14"/>
    </row>
    <row r="143" spans="1:34" ht="18">
      <c r="A143" s="30"/>
      <c r="B143" s="34" t="s">
        <v>231</v>
      </c>
      <c r="C143" s="64"/>
      <c r="D143" s="64"/>
      <c r="E143" s="64"/>
      <c r="F143" s="64"/>
      <c r="G143" s="71">
        <f aca="true" t="shared" si="31" ref="G143:S143">SUM(G144:G145)</f>
        <v>74.710888</v>
      </c>
      <c r="H143" s="71">
        <f t="shared" si="31"/>
        <v>95.519156</v>
      </c>
      <c r="I143" s="71">
        <f t="shared" si="31"/>
        <v>88.471447</v>
      </c>
      <c r="J143" s="71">
        <f t="shared" si="31"/>
        <v>1027.638351</v>
      </c>
      <c r="K143" s="71">
        <f t="shared" si="31"/>
        <v>3023.1658989999996</v>
      </c>
      <c r="L143" s="71">
        <f t="shared" si="31"/>
        <v>3132.071479</v>
      </c>
      <c r="M143" s="71">
        <f t="shared" si="31"/>
        <v>2339.02384</v>
      </c>
      <c r="N143" s="71">
        <f t="shared" si="31"/>
        <v>1208.553593</v>
      </c>
      <c r="O143" s="71">
        <f t="shared" si="31"/>
        <v>834.891667</v>
      </c>
      <c r="P143" s="71">
        <f t="shared" si="31"/>
        <v>841.799453</v>
      </c>
      <c r="Q143" s="71">
        <f t="shared" si="31"/>
        <v>782.305254</v>
      </c>
      <c r="R143" s="71">
        <f t="shared" si="31"/>
        <v>873.3334090000001</v>
      </c>
      <c r="S143" s="72">
        <f t="shared" si="31"/>
        <v>14321.484435999997</v>
      </c>
      <c r="T143" s="13"/>
      <c r="U143" s="13"/>
      <c r="V143" s="13"/>
      <c r="W143" s="13"/>
      <c r="X143" s="13"/>
      <c r="Y143" s="13"/>
      <c r="Z143" s="13"/>
      <c r="AA143" s="13"/>
      <c r="AB143" s="14"/>
      <c r="AC143" s="14"/>
      <c r="AD143" s="14"/>
      <c r="AE143" s="14"/>
      <c r="AF143" s="14"/>
      <c r="AG143" s="14"/>
      <c r="AH143" s="14"/>
    </row>
    <row r="144" spans="1:34" ht="15">
      <c r="A144" s="30"/>
      <c r="B144" s="5"/>
      <c r="C144" s="64" t="s">
        <v>232</v>
      </c>
      <c r="D144" s="64" t="s">
        <v>233</v>
      </c>
      <c r="E144" s="64" t="s">
        <v>146</v>
      </c>
      <c r="F144" s="64" t="s">
        <v>147</v>
      </c>
      <c r="G144" s="65">
        <v>0</v>
      </c>
      <c r="H144" s="65">
        <v>0</v>
      </c>
      <c r="I144" s="65">
        <v>0</v>
      </c>
      <c r="J144" s="65">
        <v>926.457867</v>
      </c>
      <c r="K144" s="65">
        <v>2921.183256</v>
      </c>
      <c r="L144" s="65">
        <v>3027.673521</v>
      </c>
      <c r="M144" s="65">
        <v>2247.561688</v>
      </c>
      <c r="N144" s="65">
        <v>1136.4895000000001</v>
      </c>
      <c r="O144" s="65">
        <v>765.791296</v>
      </c>
      <c r="P144" s="65">
        <v>768.258519</v>
      </c>
      <c r="Q144" s="65">
        <v>714.374251</v>
      </c>
      <c r="R144" s="65">
        <v>802.475349</v>
      </c>
      <c r="S144" s="66">
        <f>SUM(G144:R144)</f>
        <v>13310.265246999998</v>
      </c>
      <c r="T144" s="13"/>
      <c r="U144" s="13"/>
      <c r="V144" s="13"/>
      <c r="W144" s="13"/>
      <c r="X144" s="13"/>
      <c r="Y144" s="13"/>
      <c r="Z144" s="13"/>
      <c r="AA144" s="13"/>
      <c r="AB144" s="14"/>
      <c r="AC144" s="14"/>
      <c r="AD144" s="14"/>
      <c r="AE144" s="14"/>
      <c r="AF144" s="14"/>
      <c r="AG144" s="14"/>
      <c r="AH144" s="14"/>
    </row>
    <row r="145" spans="1:34" ht="15">
      <c r="A145" s="30"/>
      <c r="B145" s="11"/>
      <c r="C145" s="64" t="s">
        <v>181</v>
      </c>
      <c r="D145" s="64" t="s">
        <v>233</v>
      </c>
      <c r="E145" s="64" t="s">
        <v>146</v>
      </c>
      <c r="F145" s="64" t="s">
        <v>147</v>
      </c>
      <c r="G145" s="65">
        <v>74.710888</v>
      </c>
      <c r="H145" s="65">
        <v>95.519156</v>
      </c>
      <c r="I145" s="65">
        <v>88.471447</v>
      </c>
      <c r="J145" s="65">
        <v>101.180484</v>
      </c>
      <c r="K145" s="65">
        <v>101.982643</v>
      </c>
      <c r="L145" s="65">
        <v>104.397958</v>
      </c>
      <c r="M145" s="65">
        <v>91.46215199999999</v>
      </c>
      <c r="N145" s="65">
        <v>72.064093</v>
      </c>
      <c r="O145" s="65">
        <v>69.100371</v>
      </c>
      <c r="P145" s="65">
        <v>73.540934</v>
      </c>
      <c r="Q145" s="65">
        <v>67.931003</v>
      </c>
      <c r="R145" s="65">
        <v>70.85806</v>
      </c>
      <c r="S145" s="66">
        <f>SUM(G145:R145)</f>
        <v>1011.2191889999999</v>
      </c>
      <c r="T145" s="13"/>
      <c r="U145" s="13"/>
      <c r="V145" s="13"/>
      <c r="W145" s="13"/>
      <c r="X145" s="13"/>
      <c r="Y145" s="13"/>
      <c r="Z145" s="13"/>
      <c r="AA145" s="13"/>
      <c r="AB145" s="14"/>
      <c r="AC145" s="14"/>
      <c r="AD145" s="14"/>
      <c r="AE145" s="14"/>
      <c r="AF145" s="14"/>
      <c r="AG145" s="14"/>
      <c r="AH145" s="14"/>
    </row>
    <row r="146" spans="1:34" ht="15">
      <c r="A146" s="30"/>
      <c r="B146" s="11" t="s">
        <v>234</v>
      </c>
      <c r="C146" s="64" t="s">
        <v>235</v>
      </c>
      <c r="D146" s="64" t="s">
        <v>236</v>
      </c>
      <c r="E146" s="64" t="s">
        <v>236</v>
      </c>
      <c r="F146" s="64" t="s">
        <v>202</v>
      </c>
      <c r="G146" s="65">
        <v>935.089775</v>
      </c>
      <c r="H146" s="65">
        <v>653.495859</v>
      </c>
      <c r="I146" s="65">
        <v>210.790729</v>
      </c>
      <c r="J146" s="65">
        <v>287.308674</v>
      </c>
      <c r="K146" s="65">
        <v>228.830618</v>
      </c>
      <c r="L146" s="65">
        <v>324.967451</v>
      </c>
      <c r="M146" s="65">
        <v>197.183631</v>
      </c>
      <c r="N146" s="65">
        <v>237.101694</v>
      </c>
      <c r="O146" s="65">
        <v>403.540081</v>
      </c>
      <c r="P146" s="65">
        <v>225.58128299999998</v>
      </c>
      <c r="Q146" s="65">
        <v>208.027514</v>
      </c>
      <c r="R146" s="65">
        <v>403.363745</v>
      </c>
      <c r="S146" s="66">
        <f>SUM(G146:R146)</f>
        <v>4315.281054</v>
      </c>
      <c r="T146" s="13"/>
      <c r="U146" s="13"/>
      <c r="V146" s="13"/>
      <c r="W146" s="13"/>
      <c r="X146" s="13"/>
      <c r="Y146" s="13"/>
      <c r="Z146" s="13"/>
      <c r="AA146" s="13"/>
      <c r="AB146" s="14"/>
      <c r="AC146" s="14"/>
      <c r="AD146" s="14"/>
      <c r="AE146" s="14"/>
      <c r="AF146" s="14"/>
      <c r="AG146" s="14"/>
      <c r="AH146" s="14"/>
    </row>
    <row r="147" spans="1:34" ht="15">
      <c r="A147" s="30"/>
      <c r="B147" s="11" t="s">
        <v>113</v>
      </c>
      <c r="C147" s="64" t="s">
        <v>114</v>
      </c>
      <c r="D147" s="64" t="s">
        <v>115</v>
      </c>
      <c r="E147" s="64" t="s">
        <v>46</v>
      </c>
      <c r="F147" s="64" t="s">
        <v>10</v>
      </c>
      <c r="G147" s="65">
        <v>1.799977</v>
      </c>
      <c r="H147" s="65">
        <v>1.113106</v>
      </c>
      <c r="I147" s="65">
        <v>0.9842339999999999</v>
      </c>
      <c r="J147" s="65">
        <v>1.913598</v>
      </c>
      <c r="K147" s="65">
        <v>1.467033</v>
      </c>
      <c r="L147" s="65">
        <v>1.259744</v>
      </c>
      <c r="M147" s="65">
        <v>1.111988</v>
      </c>
      <c r="N147" s="65">
        <v>0.821797</v>
      </c>
      <c r="O147" s="65">
        <v>1.039982</v>
      </c>
      <c r="P147" s="65">
        <v>4.07309</v>
      </c>
      <c r="Q147" s="65">
        <v>1.341302</v>
      </c>
      <c r="R147" s="65">
        <v>3.663951</v>
      </c>
      <c r="S147" s="66">
        <f>SUM(G147:R147)</f>
        <v>20.589802</v>
      </c>
      <c r="T147" s="13"/>
      <c r="U147" s="13"/>
      <c r="V147" s="13"/>
      <c r="W147" s="13"/>
      <c r="X147" s="13"/>
      <c r="Y147" s="13"/>
      <c r="Z147" s="13"/>
      <c r="AA147" s="13"/>
      <c r="AB147" s="14"/>
      <c r="AC147" s="14"/>
      <c r="AD147" s="14"/>
      <c r="AE147" s="14"/>
      <c r="AF147" s="14"/>
      <c r="AG147" s="14"/>
      <c r="AH147" s="14"/>
    </row>
    <row r="148" spans="1:34" ht="15">
      <c r="A148" s="30"/>
      <c r="B148" s="11"/>
      <c r="C148" s="64"/>
      <c r="D148" s="64"/>
      <c r="E148" s="64"/>
      <c r="F148" s="64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6"/>
      <c r="T148" s="13"/>
      <c r="U148" s="13"/>
      <c r="V148" s="13"/>
      <c r="W148" s="13"/>
      <c r="X148" s="13"/>
      <c r="Y148" s="13"/>
      <c r="Z148" s="13"/>
      <c r="AA148" s="13"/>
      <c r="AB148" s="14"/>
      <c r="AC148" s="14"/>
      <c r="AD148" s="14"/>
      <c r="AE148" s="14"/>
      <c r="AF148" s="14"/>
      <c r="AG148" s="14"/>
      <c r="AH148" s="14"/>
    </row>
    <row r="149" spans="1:27" ht="18">
      <c r="A149" s="30"/>
      <c r="B149" s="31" t="s">
        <v>268</v>
      </c>
      <c r="C149" s="67"/>
      <c r="D149" s="68"/>
      <c r="E149" s="68"/>
      <c r="F149" s="68"/>
      <c r="G149" s="73">
        <f>SUM(G151)</f>
        <v>59.59605</v>
      </c>
      <c r="H149" s="73">
        <f aca="true" t="shared" si="32" ref="H149:S149">SUM(H151)</f>
        <v>63.514916</v>
      </c>
      <c r="I149" s="73">
        <f t="shared" si="32"/>
        <v>61.340016999999996</v>
      </c>
      <c r="J149" s="73">
        <f t="shared" si="32"/>
        <v>75.62719</v>
      </c>
      <c r="K149" s="73">
        <f t="shared" si="32"/>
        <v>59.030539</v>
      </c>
      <c r="L149" s="73">
        <f t="shared" si="32"/>
        <v>49.928446</v>
      </c>
      <c r="M149" s="73">
        <f t="shared" si="32"/>
        <v>59.490275999999994</v>
      </c>
      <c r="N149" s="73">
        <f t="shared" si="32"/>
        <v>46.815326999999996</v>
      </c>
      <c r="O149" s="73">
        <f t="shared" si="32"/>
        <v>45.535537999999995</v>
      </c>
      <c r="P149" s="73">
        <f t="shared" si="32"/>
        <v>46.591229999999996</v>
      </c>
      <c r="Q149" s="73">
        <f t="shared" si="32"/>
        <v>45.781763</v>
      </c>
      <c r="R149" s="73">
        <f t="shared" si="32"/>
        <v>46.231949</v>
      </c>
      <c r="S149" s="74">
        <f t="shared" si="32"/>
        <v>659.4832409999999</v>
      </c>
      <c r="T149" s="13"/>
      <c r="U149" s="13"/>
      <c r="V149" s="13"/>
      <c r="W149" s="13"/>
      <c r="X149" s="13"/>
      <c r="Y149" s="13"/>
      <c r="Z149" s="13"/>
      <c r="AA149" s="13"/>
    </row>
    <row r="150" spans="1:34" ht="15">
      <c r="A150" s="30"/>
      <c r="B150" s="11"/>
      <c r="C150" s="64"/>
      <c r="D150" s="64"/>
      <c r="E150" s="64"/>
      <c r="F150" s="64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6"/>
      <c r="T150" s="13"/>
      <c r="U150" s="13"/>
      <c r="V150" s="13"/>
      <c r="W150" s="13"/>
      <c r="X150" s="13"/>
      <c r="Y150" s="13"/>
      <c r="Z150" s="13"/>
      <c r="AA150" s="13"/>
      <c r="AB150" s="14"/>
      <c r="AC150" s="14"/>
      <c r="AD150" s="14"/>
      <c r="AE150" s="14"/>
      <c r="AF150" s="14"/>
      <c r="AG150" s="14"/>
      <c r="AH150" s="14"/>
    </row>
    <row r="151" spans="1:34" ht="15">
      <c r="A151" s="30"/>
      <c r="B151" s="11" t="s">
        <v>237</v>
      </c>
      <c r="C151" s="64" t="s">
        <v>238</v>
      </c>
      <c r="D151" s="64" t="s">
        <v>239</v>
      </c>
      <c r="E151" s="64" t="s">
        <v>239</v>
      </c>
      <c r="F151" s="64" t="s">
        <v>41</v>
      </c>
      <c r="G151" s="65">
        <v>59.59605</v>
      </c>
      <c r="H151" s="65">
        <v>63.514916</v>
      </c>
      <c r="I151" s="65">
        <v>61.340016999999996</v>
      </c>
      <c r="J151" s="65">
        <v>75.62719</v>
      </c>
      <c r="K151" s="65">
        <v>59.030539</v>
      </c>
      <c r="L151" s="65">
        <v>49.928446</v>
      </c>
      <c r="M151" s="65">
        <v>59.490275999999994</v>
      </c>
      <c r="N151" s="65">
        <v>46.815326999999996</v>
      </c>
      <c r="O151" s="65">
        <v>45.535537999999995</v>
      </c>
      <c r="P151" s="65">
        <v>46.591229999999996</v>
      </c>
      <c r="Q151" s="65">
        <v>45.781763</v>
      </c>
      <c r="R151" s="65">
        <v>46.231949</v>
      </c>
      <c r="S151" s="66">
        <f>SUM(G151:R151)</f>
        <v>659.4832409999999</v>
      </c>
      <c r="T151" s="13"/>
      <c r="U151" s="13"/>
      <c r="V151" s="13"/>
      <c r="W151" s="13"/>
      <c r="X151" s="13"/>
      <c r="Y151" s="13"/>
      <c r="Z151" s="13"/>
      <c r="AA151" s="13"/>
      <c r="AB151" s="14"/>
      <c r="AC151" s="14"/>
      <c r="AD151" s="14"/>
      <c r="AE151" s="14"/>
      <c r="AF151" s="14"/>
      <c r="AG151" s="14"/>
      <c r="AH151" s="14"/>
    </row>
    <row r="152" spans="1:34" ht="15">
      <c r="A152" s="30"/>
      <c r="B152" s="11"/>
      <c r="C152" s="64"/>
      <c r="D152" s="64"/>
      <c r="E152" s="64"/>
      <c r="F152" s="64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6"/>
      <c r="T152" s="13"/>
      <c r="U152" s="13"/>
      <c r="V152" s="13"/>
      <c r="W152" s="13"/>
      <c r="X152" s="13"/>
      <c r="Y152" s="13"/>
      <c r="Z152" s="13"/>
      <c r="AA152" s="13"/>
      <c r="AB152" s="14"/>
      <c r="AC152" s="14"/>
      <c r="AD152" s="14"/>
      <c r="AE152" s="14"/>
      <c r="AF152" s="14"/>
      <c r="AG152" s="14"/>
      <c r="AH152" s="14"/>
    </row>
    <row r="153" spans="1:27" ht="20.25">
      <c r="A153" s="32" t="s">
        <v>270</v>
      </c>
      <c r="B153" s="33"/>
      <c r="C153" s="75"/>
      <c r="D153" s="75"/>
      <c r="E153" s="75"/>
      <c r="F153" s="75"/>
      <c r="G153" s="55">
        <f>SUM(G155,G161)</f>
        <v>103481.099775</v>
      </c>
      <c r="H153" s="55">
        <f aca="true" t="shared" si="33" ref="H153:S153">SUM(H155,H161)</f>
        <v>96475.973306</v>
      </c>
      <c r="I153" s="55">
        <f t="shared" si="33"/>
        <v>104506.57169699999</v>
      </c>
      <c r="J153" s="55">
        <f t="shared" si="33"/>
        <v>106810.811967</v>
      </c>
      <c r="K153" s="55">
        <f t="shared" si="33"/>
        <v>96201.768323</v>
      </c>
      <c r="L153" s="55">
        <f t="shared" si="33"/>
        <v>102586.002183</v>
      </c>
      <c r="M153" s="55">
        <f t="shared" si="33"/>
        <v>96040.83213899999</v>
      </c>
      <c r="N153" s="55">
        <f t="shared" si="33"/>
        <v>96767.596633</v>
      </c>
      <c r="O153" s="55">
        <f t="shared" si="33"/>
        <v>93862.09484100001</v>
      </c>
      <c r="P153" s="55">
        <f t="shared" si="33"/>
        <v>113455.7773</v>
      </c>
      <c r="Q153" s="55">
        <f t="shared" si="33"/>
        <v>106690.54269700001</v>
      </c>
      <c r="R153" s="55">
        <f t="shared" si="33"/>
        <v>105702.71285899999</v>
      </c>
      <c r="S153" s="56">
        <f t="shared" si="33"/>
        <v>1222581.78372</v>
      </c>
      <c r="T153" s="13"/>
      <c r="U153" s="13"/>
      <c r="V153" s="13"/>
      <c r="W153" s="13"/>
      <c r="X153" s="13"/>
      <c r="Y153" s="13"/>
      <c r="Z153" s="13"/>
      <c r="AA153" s="13"/>
    </row>
    <row r="154" spans="1:27" ht="15">
      <c r="A154" s="30"/>
      <c r="B154" s="11"/>
      <c r="C154" s="64"/>
      <c r="D154" s="64"/>
      <c r="E154" s="64"/>
      <c r="F154" s="64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6"/>
      <c r="T154" s="13"/>
      <c r="U154" s="13"/>
      <c r="V154" s="13"/>
      <c r="W154" s="13"/>
      <c r="X154" s="13"/>
      <c r="Y154" s="13"/>
      <c r="Z154" s="13"/>
      <c r="AA154" s="13"/>
    </row>
    <row r="155" spans="1:27" ht="18">
      <c r="A155" s="30"/>
      <c r="B155" s="31" t="s">
        <v>265</v>
      </c>
      <c r="C155" s="67"/>
      <c r="D155" s="68"/>
      <c r="E155" s="68"/>
      <c r="F155" s="68"/>
      <c r="G155" s="69">
        <f>SUM(G157:G159)</f>
        <v>103481.099775</v>
      </c>
      <c r="H155" s="69">
        <f aca="true" t="shared" si="34" ref="H155:S155">SUM(H157:H159)</f>
        <v>96475.973306</v>
      </c>
      <c r="I155" s="69">
        <f t="shared" si="34"/>
        <v>104506.01836399999</v>
      </c>
      <c r="J155" s="69">
        <f t="shared" si="34"/>
        <v>106810.521871</v>
      </c>
      <c r="K155" s="69">
        <f t="shared" si="34"/>
        <v>96201.42163699999</v>
      </c>
      <c r="L155" s="69">
        <f t="shared" si="34"/>
        <v>102585.527439</v>
      </c>
      <c r="M155" s="69">
        <f t="shared" si="34"/>
        <v>96040.51297299999</v>
      </c>
      <c r="N155" s="69">
        <f t="shared" si="34"/>
        <v>96767.349856</v>
      </c>
      <c r="O155" s="69">
        <f t="shared" si="34"/>
        <v>93862.023402</v>
      </c>
      <c r="P155" s="69">
        <f t="shared" si="34"/>
        <v>113455.631362</v>
      </c>
      <c r="Q155" s="69">
        <f t="shared" si="34"/>
        <v>106690.475688</v>
      </c>
      <c r="R155" s="69">
        <f t="shared" si="34"/>
        <v>105702.677069</v>
      </c>
      <c r="S155" s="70">
        <f t="shared" si="34"/>
        <v>1222579.232742</v>
      </c>
      <c r="T155" s="13"/>
      <c r="U155" s="13"/>
      <c r="V155" s="13"/>
      <c r="W155" s="13"/>
      <c r="X155" s="13"/>
      <c r="Y155" s="13"/>
      <c r="Z155" s="13"/>
      <c r="AA155" s="13"/>
    </row>
    <row r="156" spans="1:34" ht="15">
      <c r="A156" s="30"/>
      <c r="B156" s="11"/>
      <c r="C156" s="64"/>
      <c r="D156" s="64"/>
      <c r="E156" s="64"/>
      <c r="F156" s="64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6"/>
      <c r="T156" s="13"/>
      <c r="U156" s="13"/>
      <c r="V156" s="13"/>
      <c r="W156" s="13"/>
      <c r="X156" s="13"/>
      <c r="Y156" s="13"/>
      <c r="Z156" s="13"/>
      <c r="AA156" s="13"/>
      <c r="AB156" s="14"/>
      <c r="AC156" s="14"/>
      <c r="AD156" s="14"/>
      <c r="AE156" s="14"/>
      <c r="AF156" s="14"/>
      <c r="AG156" s="14"/>
      <c r="AH156" s="14"/>
    </row>
    <row r="157" spans="1:34" ht="15">
      <c r="A157" s="30"/>
      <c r="B157" s="11" t="s">
        <v>101</v>
      </c>
      <c r="C157" s="64" t="s">
        <v>240</v>
      </c>
      <c r="D157" s="64" t="s">
        <v>241</v>
      </c>
      <c r="E157" s="64" t="s">
        <v>53</v>
      </c>
      <c r="F157" s="64" t="s">
        <v>54</v>
      </c>
      <c r="G157" s="65">
        <v>90578.098934</v>
      </c>
      <c r="H157" s="65">
        <v>84110.506318</v>
      </c>
      <c r="I157" s="65">
        <v>92639.543633</v>
      </c>
      <c r="J157" s="65">
        <v>94639.317915</v>
      </c>
      <c r="K157" s="65">
        <v>85630.334773</v>
      </c>
      <c r="L157" s="65">
        <v>92139.600062</v>
      </c>
      <c r="M157" s="65">
        <v>86190.271572</v>
      </c>
      <c r="N157" s="65">
        <v>83750.546947</v>
      </c>
      <c r="O157" s="65">
        <v>81270.826837</v>
      </c>
      <c r="P157" s="65">
        <v>100728.630605</v>
      </c>
      <c r="Q157" s="65">
        <v>94759.304372</v>
      </c>
      <c r="R157" s="65">
        <v>93220.48861</v>
      </c>
      <c r="S157" s="66">
        <f>SUM(G157:R157)</f>
        <v>1079657.470578</v>
      </c>
      <c r="T157" s="13"/>
      <c r="U157" s="13"/>
      <c r="V157" s="13"/>
      <c r="W157" s="13"/>
      <c r="X157" s="13"/>
      <c r="Y157" s="13"/>
      <c r="Z157" s="13"/>
      <c r="AA157" s="13"/>
      <c r="AB157" s="14"/>
      <c r="AC157" s="14"/>
      <c r="AD157" s="14"/>
      <c r="AE157" s="14"/>
      <c r="AF157" s="14"/>
      <c r="AG157" s="14"/>
      <c r="AH157" s="14"/>
    </row>
    <row r="158" spans="1:34" ht="15">
      <c r="A158" s="30"/>
      <c r="B158" s="11" t="s">
        <v>143</v>
      </c>
      <c r="C158" s="64" t="s">
        <v>245</v>
      </c>
      <c r="D158" s="64" t="s">
        <v>246</v>
      </c>
      <c r="E158" s="64" t="s">
        <v>247</v>
      </c>
      <c r="F158" s="64" t="s">
        <v>147</v>
      </c>
      <c r="G158" s="65">
        <v>9597.893631</v>
      </c>
      <c r="H158" s="65">
        <v>9598.988966</v>
      </c>
      <c r="I158" s="65">
        <v>9298.928093</v>
      </c>
      <c r="J158" s="65">
        <v>8399.472461</v>
      </c>
      <c r="K158" s="65">
        <v>7799.023428</v>
      </c>
      <c r="L158" s="65">
        <v>8748.991486</v>
      </c>
      <c r="M158" s="65">
        <v>9216.937545</v>
      </c>
      <c r="N158" s="65">
        <v>9199.031092</v>
      </c>
      <c r="O158" s="65">
        <v>9573.896397</v>
      </c>
      <c r="P158" s="65">
        <v>9249.025827</v>
      </c>
      <c r="Q158" s="65">
        <v>9598.988966</v>
      </c>
      <c r="R158" s="65">
        <v>9598.988966</v>
      </c>
      <c r="S158" s="66">
        <f>SUM(G158:R158)</f>
        <v>109880.16685800003</v>
      </c>
      <c r="T158" s="13"/>
      <c r="U158" s="13"/>
      <c r="V158" s="13"/>
      <c r="W158" s="13"/>
      <c r="X158" s="13"/>
      <c r="Y158" s="13"/>
      <c r="Z158" s="13"/>
      <c r="AA158" s="13"/>
      <c r="AB158" s="14"/>
      <c r="AC158" s="14"/>
      <c r="AD158" s="14"/>
      <c r="AE158" s="14"/>
      <c r="AF158" s="14"/>
      <c r="AG158" s="14"/>
      <c r="AH158" s="14"/>
    </row>
    <row r="159" spans="1:34" ht="15">
      <c r="A159" s="30"/>
      <c r="B159" s="11" t="s">
        <v>242</v>
      </c>
      <c r="C159" s="64" t="s">
        <v>243</v>
      </c>
      <c r="D159" s="64" t="s">
        <v>244</v>
      </c>
      <c r="E159" s="64" t="s">
        <v>64</v>
      </c>
      <c r="F159" s="64" t="s">
        <v>64</v>
      </c>
      <c r="G159" s="65">
        <v>3305.10721</v>
      </c>
      <c r="H159" s="65">
        <v>2766.478022</v>
      </c>
      <c r="I159" s="65">
        <v>2567.546638</v>
      </c>
      <c r="J159" s="65">
        <v>3771.731495</v>
      </c>
      <c r="K159" s="65">
        <v>2772.063436</v>
      </c>
      <c r="L159" s="65">
        <v>1696.935891</v>
      </c>
      <c r="M159" s="65">
        <v>633.303856</v>
      </c>
      <c r="N159" s="65">
        <v>3817.771817</v>
      </c>
      <c r="O159" s="65">
        <v>3017.300168</v>
      </c>
      <c r="P159" s="65">
        <v>3477.97493</v>
      </c>
      <c r="Q159" s="65">
        <v>2332.18235</v>
      </c>
      <c r="R159" s="65">
        <v>2883.199493</v>
      </c>
      <c r="S159" s="66">
        <f>SUM(G159:R159)</f>
        <v>33041.595306</v>
      </c>
      <c r="T159" s="13"/>
      <c r="U159" s="13"/>
      <c r="V159" s="13"/>
      <c r="W159" s="13"/>
      <c r="X159" s="13"/>
      <c r="Y159" s="13"/>
      <c r="Z159" s="13"/>
      <c r="AA159" s="13"/>
      <c r="AB159" s="14"/>
      <c r="AC159" s="14"/>
      <c r="AD159" s="14"/>
      <c r="AE159" s="14"/>
      <c r="AF159" s="14"/>
      <c r="AG159" s="14"/>
      <c r="AH159" s="14"/>
    </row>
    <row r="160" spans="1:34" ht="15">
      <c r="A160" s="30"/>
      <c r="B160" s="11"/>
      <c r="C160" s="64"/>
      <c r="D160" s="64"/>
      <c r="E160" s="64"/>
      <c r="F160" s="64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6"/>
      <c r="T160" s="13"/>
      <c r="U160" s="13"/>
      <c r="V160" s="13"/>
      <c r="W160" s="13"/>
      <c r="X160" s="13"/>
      <c r="Y160" s="13"/>
      <c r="Z160" s="13"/>
      <c r="AA160" s="13"/>
      <c r="AB160" s="14"/>
      <c r="AC160" s="14"/>
      <c r="AD160" s="14"/>
      <c r="AE160" s="14"/>
      <c r="AF160" s="14"/>
      <c r="AG160" s="14"/>
      <c r="AH160" s="14"/>
    </row>
    <row r="161" spans="1:34" ht="18">
      <c r="A161" s="30"/>
      <c r="B161" s="31" t="s">
        <v>268</v>
      </c>
      <c r="C161" s="67"/>
      <c r="D161" s="68"/>
      <c r="E161" s="68"/>
      <c r="F161" s="68"/>
      <c r="G161" s="73">
        <f>SUM(G163)</f>
        <v>0</v>
      </c>
      <c r="H161" s="73">
        <f aca="true" t="shared" si="35" ref="H161:S161">SUM(H163)</f>
        <v>0</v>
      </c>
      <c r="I161" s="73">
        <f t="shared" si="35"/>
        <v>0.553333</v>
      </c>
      <c r="J161" s="73">
        <f t="shared" si="35"/>
        <v>0.29009599999999997</v>
      </c>
      <c r="K161" s="73">
        <f t="shared" si="35"/>
        <v>0.346686</v>
      </c>
      <c r="L161" s="73">
        <f t="shared" si="35"/>
        <v>0.474744</v>
      </c>
      <c r="M161" s="73">
        <f t="shared" si="35"/>
        <v>0.319166</v>
      </c>
      <c r="N161" s="73">
        <f t="shared" si="35"/>
        <v>0.246777</v>
      </c>
      <c r="O161" s="73">
        <f t="shared" si="35"/>
        <v>0.071439</v>
      </c>
      <c r="P161" s="73">
        <f t="shared" si="35"/>
        <v>0.14593799999999998</v>
      </c>
      <c r="Q161" s="73">
        <f t="shared" si="35"/>
        <v>0.067009</v>
      </c>
      <c r="R161" s="73">
        <f t="shared" si="35"/>
        <v>0.035789999999999995</v>
      </c>
      <c r="S161" s="74">
        <f t="shared" si="35"/>
        <v>2.550978</v>
      </c>
      <c r="T161" s="13"/>
      <c r="U161" s="13"/>
      <c r="V161" s="13"/>
      <c r="W161" s="13"/>
      <c r="X161" s="13"/>
      <c r="Y161" s="13"/>
      <c r="Z161" s="13"/>
      <c r="AA161" s="13"/>
      <c r="AB161" s="14"/>
      <c r="AC161" s="14"/>
      <c r="AD161" s="14"/>
      <c r="AE161" s="14"/>
      <c r="AF161" s="14"/>
      <c r="AG161" s="14"/>
      <c r="AH161" s="14"/>
    </row>
    <row r="162" spans="1:34" ht="15">
      <c r="A162" s="30"/>
      <c r="B162" s="11"/>
      <c r="C162" s="64"/>
      <c r="D162" s="64"/>
      <c r="E162" s="64"/>
      <c r="F162" s="64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6"/>
      <c r="T162" s="13"/>
      <c r="U162" s="13"/>
      <c r="V162" s="13"/>
      <c r="W162" s="13"/>
      <c r="X162" s="13"/>
      <c r="Y162" s="13"/>
      <c r="Z162" s="13"/>
      <c r="AA162" s="13"/>
      <c r="AB162" s="14"/>
      <c r="AC162" s="14"/>
      <c r="AD162" s="14"/>
      <c r="AE162" s="14"/>
      <c r="AF162" s="14"/>
      <c r="AG162" s="14"/>
      <c r="AH162" s="14"/>
    </row>
    <row r="163" spans="1:34" ht="15">
      <c r="A163" s="30"/>
      <c r="B163" s="11" t="s">
        <v>228</v>
      </c>
      <c r="C163" s="64" t="s">
        <v>229</v>
      </c>
      <c r="D163" s="64" t="s">
        <v>230</v>
      </c>
      <c r="E163" s="64" t="s">
        <v>19</v>
      </c>
      <c r="F163" s="64" t="s">
        <v>10</v>
      </c>
      <c r="G163" s="65">
        <v>0</v>
      </c>
      <c r="H163" s="65">
        <v>0</v>
      </c>
      <c r="I163" s="65">
        <v>0.553333</v>
      </c>
      <c r="J163" s="65">
        <v>0.29009599999999997</v>
      </c>
      <c r="K163" s="65">
        <v>0.346686</v>
      </c>
      <c r="L163" s="65">
        <v>0.474744</v>
      </c>
      <c r="M163" s="65">
        <v>0.319166</v>
      </c>
      <c r="N163" s="65">
        <v>0.246777</v>
      </c>
      <c r="O163" s="65">
        <v>0.071439</v>
      </c>
      <c r="P163" s="65">
        <v>0.14593799999999998</v>
      </c>
      <c r="Q163" s="65">
        <v>0.067009</v>
      </c>
      <c r="R163" s="65">
        <v>0.035789999999999995</v>
      </c>
      <c r="S163" s="66">
        <f>SUM(G163:R163)</f>
        <v>2.550978</v>
      </c>
      <c r="T163" s="13"/>
      <c r="U163" s="13"/>
      <c r="V163" s="13"/>
      <c r="W163" s="13"/>
      <c r="X163" s="13"/>
      <c r="Y163" s="13"/>
      <c r="Z163" s="13"/>
      <c r="AA163" s="13"/>
      <c r="AB163" s="14"/>
      <c r="AC163" s="14"/>
      <c r="AD163" s="14"/>
      <c r="AE163" s="14"/>
      <c r="AF163" s="14"/>
      <c r="AG163" s="14"/>
      <c r="AH163" s="14"/>
    </row>
    <row r="164" spans="1:34" ht="15">
      <c r="A164" s="35"/>
      <c r="B164" s="36"/>
      <c r="C164" s="76"/>
      <c r="D164" s="76"/>
      <c r="E164" s="76"/>
      <c r="F164" s="76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8"/>
      <c r="T164" s="13"/>
      <c r="U164" s="13"/>
      <c r="V164" s="13"/>
      <c r="W164" s="13"/>
      <c r="X164" s="13"/>
      <c r="Y164" s="13"/>
      <c r="Z164" s="13"/>
      <c r="AA164" s="13"/>
      <c r="AB164" s="14"/>
      <c r="AC164" s="14"/>
      <c r="AD164" s="14"/>
      <c r="AE164" s="14"/>
      <c r="AF164" s="14"/>
      <c r="AG164" s="14"/>
      <c r="AH164" s="14"/>
    </row>
    <row r="165" spans="1:34" ht="15">
      <c r="A165" s="14"/>
      <c r="B165" s="17"/>
      <c r="C165" s="17"/>
      <c r="D165" s="17"/>
      <c r="E165" s="17"/>
      <c r="F165" s="1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5"/>
      <c r="T165" s="13"/>
      <c r="U165" s="13"/>
      <c r="V165" s="13"/>
      <c r="W165" s="13"/>
      <c r="X165" s="13"/>
      <c r="Y165" s="13"/>
      <c r="Z165" s="13"/>
      <c r="AA165" s="13"/>
      <c r="AB165" s="14"/>
      <c r="AC165" s="14"/>
      <c r="AD165" s="14"/>
      <c r="AE165" s="14"/>
      <c r="AF165" s="14"/>
      <c r="AG165" s="14"/>
      <c r="AH165" s="14"/>
    </row>
    <row r="166" spans="1:34" ht="15">
      <c r="A166" s="14" t="s">
        <v>271</v>
      </c>
      <c r="B166" s="17"/>
      <c r="C166" s="17"/>
      <c r="D166" s="17"/>
      <c r="E166" s="17"/>
      <c r="F166" s="17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5"/>
      <c r="T166" s="13"/>
      <c r="U166" s="13"/>
      <c r="V166" s="13"/>
      <c r="W166" s="13"/>
      <c r="X166" s="13"/>
      <c r="Y166" s="13"/>
      <c r="Z166" s="13"/>
      <c r="AA166" s="13"/>
      <c r="AB166" s="14"/>
      <c r="AC166" s="14"/>
      <c r="AD166" s="14"/>
      <c r="AE166" s="14"/>
      <c r="AF166" s="14"/>
      <c r="AG166" s="14"/>
      <c r="AH166" s="14"/>
    </row>
    <row r="167" spans="1:34" ht="15.75">
      <c r="A167" s="79" t="s">
        <v>272</v>
      </c>
      <c r="B167" s="17"/>
      <c r="C167" s="17"/>
      <c r="D167" s="17"/>
      <c r="E167" s="17"/>
      <c r="F167" s="17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5"/>
      <c r="T167" s="13"/>
      <c r="U167" s="13"/>
      <c r="V167" s="13"/>
      <c r="W167" s="13"/>
      <c r="X167" s="13"/>
      <c r="Y167" s="13"/>
      <c r="Z167" s="13"/>
      <c r="AA167" s="13"/>
      <c r="AB167" s="14"/>
      <c r="AC167" s="14"/>
      <c r="AD167" s="14"/>
      <c r="AE167" s="14"/>
      <c r="AF167" s="14"/>
      <c r="AG167" s="14"/>
      <c r="AH167" s="14"/>
    </row>
    <row r="168" spans="1:34" ht="15">
      <c r="A168" s="14"/>
      <c r="B168" s="17"/>
      <c r="C168" s="17"/>
      <c r="D168" s="17"/>
      <c r="E168" s="17"/>
      <c r="F168" s="17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5"/>
      <c r="T168" s="13"/>
      <c r="U168" s="13"/>
      <c r="V168" s="13"/>
      <c r="W168" s="13"/>
      <c r="X168" s="13"/>
      <c r="Y168" s="13"/>
      <c r="Z168" s="13"/>
      <c r="AA168" s="13"/>
      <c r="AB168" s="14"/>
      <c r="AC168" s="14"/>
      <c r="AD168" s="14"/>
      <c r="AE168" s="14"/>
      <c r="AF168" s="14"/>
      <c r="AG168" s="14"/>
      <c r="AH168" s="14"/>
    </row>
    <row r="169" spans="1:34" ht="15">
      <c r="A169" s="14"/>
      <c r="B169" s="17"/>
      <c r="C169" s="17"/>
      <c r="D169" s="17"/>
      <c r="E169" s="17"/>
      <c r="F169" s="17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5"/>
      <c r="T169" s="13"/>
      <c r="U169" s="13"/>
      <c r="V169" s="13"/>
      <c r="W169" s="13"/>
      <c r="X169" s="13"/>
      <c r="Y169" s="13"/>
      <c r="Z169" s="13"/>
      <c r="AA169" s="13"/>
      <c r="AB169" s="14"/>
      <c r="AC169" s="14"/>
      <c r="AD169" s="14"/>
      <c r="AE169" s="14"/>
      <c r="AF169" s="14"/>
      <c r="AG169" s="14"/>
      <c r="AH169" s="14"/>
    </row>
    <row r="170" spans="1:34" ht="15">
      <c r="A170" s="14"/>
      <c r="B170" s="17"/>
      <c r="C170" s="17"/>
      <c r="D170" s="17"/>
      <c r="E170" s="17"/>
      <c r="F170" s="17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5"/>
      <c r="T170" s="13"/>
      <c r="U170" s="13"/>
      <c r="V170" s="13"/>
      <c r="W170" s="13"/>
      <c r="X170" s="13"/>
      <c r="Y170" s="13"/>
      <c r="Z170" s="13"/>
      <c r="AA170" s="13"/>
      <c r="AB170" s="14"/>
      <c r="AC170" s="14"/>
      <c r="AD170" s="14"/>
      <c r="AE170" s="14"/>
      <c r="AF170" s="14"/>
      <c r="AG170" s="14"/>
      <c r="AH170" s="14"/>
    </row>
    <row r="171" spans="1:34" ht="15">
      <c r="A171" s="14"/>
      <c r="B171" s="17"/>
      <c r="C171" s="17"/>
      <c r="D171" s="17"/>
      <c r="E171" s="17"/>
      <c r="F171" s="17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5"/>
      <c r="T171" s="13"/>
      <c r="U171" s="13"/>
      <c r="V171" s="13"/>
      <c r="W171" s="13"/>
      <c r="X171" s="13"/>
      <c r="Y171" s="13"/>
      <c r="Z171" s="13"/>
      <c r="AA171" s="13"/>
      <c r="AB171" s="14"/>
      <c r="AC171" s="14"/>
      <c r="AD171" s="14"/>
      <c r="AE171" s="14"/>
      <c r="AF171" s="14"/>
      <c r="AG171" s="14"/>
      <c r="AH171" s="14"/>
    </row>
    <row r="172" spans="1:34" ht="15">
      <c r="A172" s="14"/>
      <c r="B172" s="17"/>
      <c r="C172" s="17"/>
      <c r="D172" s="17"/>
      <c r="E172" s="17"/>
      <c r="F172" s="1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5"/>
      <c r="T172" s="13"/>
      <c r="U172" s="13"/>
      <c r="V172" s="13"/>
      <c r="W172" s="13"/>
      <c r="X172" s="13"/>
      <c r="Y172" s="13"/>
      <c r="Z172" s="13"/>
      <c r="AA172" s="13"/>
      <c r="AB172" s="14"/>
      <c r="AC172" s="14"/>
      <c r="AD172" s="14"/>
      <c r="AE172" s="14"/>
      <c r="AF172" s="14"/>
      <c r="AG172" s="14"/>
      <c r="AH172" s="14"/>
    </row>
    <row r="173" spans="1:34" ht="15">
      <c r="A173" s="14"/>
      <c r="B173" s="17"/>
      <c r="C173" s="17"/>
      <c r="D173" s="17"/>
      <c r="E173" s="17"/>
      <c r="F173" s="17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5"/>
      <c r="T173" s="13"/>
      <c r="U173" s="13"/>
      <c r="V173" s="13"/>
      <c r="W173" s="13"/>
      <c r="X173" s="13"/>
      <c r="Y173" s="13"/>
      <c r="Z173" s="13"/>
      <c r="AA173" s="13"/>
      <c r="AB173" s="14"/>
      <c r="AC173" s="14"/>
      <c r="AD173" s="14"/>
      <c r="AE173" s="14"/>
      <c r="AF173" s="14"/>
      <c r="AG173" s="14"/>
      <c r="AH173" s="14"/>
    </row>
    <row r="174" spans="1:34" ht="15">
      <c r="A174" s="14"/>
      <c r="B174" s="17"/>
      <c r="C174" s="17"/>
      <c r="D174" s="17"/>
      <c r="E174" s="17"/>
      <c r="F174" s="1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5"/>
      <c r="T174" s="13"/>
      <c r="U174" s="13"/>
      <c r="V174" s="13"/>
      <c r="W174" s="13"/>
      <c r="X174" s="13"/>
      <c r="Y174" s="13"/>
      <c r="Z174" s="13"/>
      <c r="AA174" s="13"/>
      <c r="AB174" s="14"/>
      <c r="AC174" s="14"/>
      <c r="AD174" s="14"/>
      <c r="AE174" s="14"/>
      <c r="AF174" s="14"/>
      <c r="AG174" s="14"/>
      <c r="AH174" s="14"/>
    </row>
    <row r="175" spans="1:34" ht="15">
      <c r="A175" s="14"/>
      <c r="B175" s="17"/>
      <c r="C175" s="17"/>
      <c r="D175" s="17"/>
      <c r="E175" s="17"/>
      <c r="F175" s="17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5"/>
      <c r="T175" s="13"/>
      <c r="U175" s="13"/>
      <c r="V175" s="13"/>
      <c r="W175" s="13"/>
      <c r="X175" s="13"/>
      <c r="Y175" s="13"/>
      <c r="Z175" s="13"/>
      <c r="AA175" s="13"/>
      <c r="AB175" s="14"/>
      <c r="AC175" s="14"/>
      <c r="AD175" s="14"/>
      <c r="AE175" s="14"/>
      <c r="AF175" s="14"/>
      <c r="AG175" s="14"/>
      <c r="AH175" s="14"/>
    </row>
    <row r="176" spans="1:34" ht="15">
      <c r="A176" s="14"/>
      <c r="B176" s="17"/>
      <c r="C176" s="17"/>
      <c r="D176" s="17"/>
      <c r="E176" s="17"/>
      <c r="F176" s="17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5"/>
      <c r="T176" s="13"/>
      <c r="U176" s="13"/>
      <c r="V176" s="13"/>
      <c r="W176" s="13"/>
      <c r="X176" s="13"/>
      <c r="Y176" s="13"/>
      <c r="Z176" s="13"/>
      <c r="AA176" s="13"/>
      <c r="AB176" s="14"/>
      <c r="AC176" s="14"/>
      <c r="AD176" s="14"/>
      <c r="AE176" s="14"/>
      <c r="AF176" s="14"/>
      <c r="AG176" s="14"/>
      <c r="AH176" s="14"/>
    </row>
    <row r="177" spans="1:34" ht="15">
      <c r="A177" s="14"/>
      <c r="B177" s="17"/>
      <c r="C177" s="17"/>
      <c r="D177" s="17"/>
      <c r="E177" s="17"/>
      <c r="F177" s="17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5"/>
      <c r="T177" s="13"/>
      <c r="U177" s="13"/>
      <c r="V177" s="13"/>
      <c r="W177" s="13"/>
      <c r="X177" s="13"/>
      <c r="Y177" s="13"/>
      <c r="Z177" s="13"/>
      <c r="AA177" s="13"/>
      <c r="AB177" s="14"/>
      <c r="AC177" s="14"/>
      <c r="AD177" s="14"/>
      <c r="AE177" s="14"/>
      <c r="AF177" s="14"/>
      <c r="AG177" s="14"/>
      <c r="AH177" s="14"/>
    </row>
    <row r="178" spans="1:34" ht="15">
      <c r="A178" s="14"/>
      <c r="B178" s="17"/>
      <c r="C178" s="17"/>
      <c r="D178" s="17"/>
      <c r="E178" s="17"/>
      <c r="F178" s="17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5"/>
      <c r="T178" s="13"/>
      <c r="U178" s="13"/>
      <c r="V178" s="13"/>
      <c r="W178" s="13"/>
      <c r="X178" s="13"/>
      <c r="Y178" s="13"/>
      <c r="Z178" s="13"/>
      <c r="AA178" s="13"/>
      <c r="AB178" s="14"/>
      <c r="AC178" s="14"/>
      <c r="AD178" s="14"/>
      <c r="AE178" s="14"/>
      <c r="AF178" s="14"/>
      <c r="AG178" s="14"/>
      <c r="AH178" s="14"/>
    </row>
    <row r="179" spans="1:34" ht="15">
      <c r="A179" s="14"/>
      <c r="B179" s="17"/>
      <c r="C179" s="17"/>
      <c r="D179" s="17"/>
      <c r="E179" s="17"/>
      <c r="F179" s="17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5"/>
      <c r="T179" s="13"/>
      <c r="U179" s="13"/>
      <c r="V179" s="13"/>
      <c r="W179" s="13"/>
      <c r="X179" s="13"/>
      <c r="Y179" s="13"/>
      <c r="Z179" s="13"/>
      <c r="AA179" s="13"/>
      <c r="AB179" s="14"/>
      <c r="AC179" s="14"/>
      <c r="AD179" s="14"/>
      <c r="AE179" s="14"/>
      <c r="AF179" s="14"/>
      <c r="AG179" s="14"/>
      <c r="AH179" s="14"/>
    </row>
    <row r="180" spans="1:34" ht="15">
      <c r="A180" s="14"/>
      <c r="B180" s="17"/>
      <c r="C180" s="17"/>
      <c r="D180" s="17"/>
      <c r="E180" s="17"/>
      <c r="F180" s="1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5"/>
      <c r="T180" s="13"/>
      <c r="U180" s="13"/>
      <c r="V180" s="13"/>
      <c r="W180" s="13"/>
      <c r="X180" s="13"/>
      <c r="Y180" s="13"/>
      <c r="Z180" s="13"/>
      <c r="AA180" s="13"/>
      <c r="AB180" s="14"/>
      <c r="AC180" s="14"/>
      <c r="AD180" s="14"/>
      <c r="AE180" s="14"/>
      <c r="AF180" s="14"/>
      <c r="AG180" s="14"/>
      <c r="AH180" s="14"/>
    </row>
    <row r="181" spans="1:34" ht="15">
      <c r="A181" s="14"/>
      <c r="B181" s="17"/>
      <c r="C181" s="17"/>
      <c r="D181" s="17"/>
      <c r="E181" s="17"/>
      <c r="F181" s="17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5"/>
      <c r="T181" s="13"/>
      <c r="U181" s="13"/>
      <c r="V181" s="13"/>
      <c r="W181" s="13"/>
      <c r="X181" s="13"/>
      <c r="Y181" s="13"/>
      <c r="Z181" s="13"/>
      <c r="AA181" s="13"/>
      <c r="AB181" s="14"/>
      <c r="AC181" s="14"/>
      <c r="AD181" s="14"/>
      <c r="AE181" s="14"/>
      <c r="AF181" s="14"/>
      <c r="AG181" s="14"/>
      <c r="AH181" s="14"/>
    </row>
    <row r="182" spans="1:34" ht="15">
      <c r="A182" s="14"/>
      <c r="B182" s="17"/>
      <c r="C182" s="17"/>
      <c r="D182" s="17"/>
      <c r="E182" s="17"/>
      <c r="F182" s="17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5"/>
      <c r="T182" s="13"/>
      <c r="U182" s="13"/>
      <c r="V182" s="13"/>
      <c r="W182" s="13"/>
      <c r="X182" s="13"/>
      <c r="Y182" s="13"/>
      <c r="Z182" s="13"/>
      <c r="AA182" s="13"/>
      <c r="AB182" s="14"/>
      <c r="AC182" s="14"/>
      <c r="AD182" s="14"/>
      <c r="AE182" s="14"/>
      <c r="AF182" s="14"/>
      <c r="AG182" s="14"/>
      <c r="AH182" s="14"/>
    </row>
    <row r="183" spans="1:34" ht="15">
      <c r="A183" s="14"/>
      <c r="B183" s="17"/>
      <c r="C183" s="17"/>
      <c r="D183" s="17"/>
      <c r="E183" s="17"/>
      <c r="F183" s="17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5"/>
      <c r="T183" s="13"/>
      <c r="U183" s="13"/>
      <c r="V183" s="13"/>
      <c r="W183" s="13"/>
      <c r="X183" s="13"/>
      <c r="Y183" s="13"/>
      <c r="Z183" s="13"/>
      <c r="AA183" s="13"/>
      <c r="AB183" s="14"/>
      <c r="AC183" s="14"/>
      <c r="AD183" s="14"/>
      <c r="AE183" s="14"/>
      <c r="AF183" s="14"/>
      <c r="AG183" s="14"/>
      <c r="AH183" s="14"/>
    </row>
    <row r="184" spans="1:34" ht="15">
      <c r="A184" s="14"/>
      <c r="B184" s="17"/>
      <c r="C184" s="17"/>
      <c r="D184" s="17"/>
      <c r="E184" s="17"/>
      <c r="F184" s="17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5"/>
      <c r="T184" s="13"/>
      <c r="U184" s="13"/>
      <c r="V184" s="13"/>
      <c r="W184" s="13"/>
      <c r="X184" s="13"/>
      <c r="Y184" s="13"/>
      <c r="Z184" s="13"/>
      <c r="AA184" s="13"/>
      <c r="AB184" s="14"/>
      <c r="AC184" s="14"/>
      <c r="AD184" s="14"/>
      <c r="AE184" s="14"/>
      <c r="AF184" s="14"/>
      <c r="AG184" s="14"/>
      <c r="AH184" s="14"/>
    </row>
    <row r="185" spans="1:34" ht="15">
      <c r="A185" s="14"/>
      <c r="B185" s="17"/>
      <c r="C185" s="17"/>
      <c r="D185" s="17"/>
      <c r="E185" s="17"/>
      <c r="F185" s="1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5"/>
      <c r="T185" s="13"/>
      <c r="U185" s="13"/>
      <c r="V185" s="13"/>
      <c r="W185" s="13"/>
      <c r="X185" s="13"/>
      <c r="Y185" s="13"/>
      <c r="Z185" s="13"/>
      <c r="AA185" s="13"/>
      <c r="AB185" s="14"/>
      <c r="AC185" s="14"/>
      <c r="AD185" s="14"/>
      <c r="AE185" s="14"/>
      <c r="AF185" s="14"/>
      <c r="AG185" s="14"/>
      <c r="AH185" s="14"/>
    </row>
    <row r="186" spans="1:34" ht="15">
      <c r="A186" s="14"/>
      <c r="B186" s="17"/>
      <c r="C186" s="17"/>
      <c r="D186" s="17"/>
      <c r="E186" s="17"/>
      <c r="F186" s="17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5"/>
      <c r="T186" s="13"/>
      <c r="U186" s="13"/>
      <c r="V186" s="13"/>
      <c r="W186" s="13"/>
      <c r="X186" s="13"/>
      <c r="Y186" s="13"/>
      <c r="Z186" s="13"/>
      <c r="AA186" s="13"/>
      <c r="AB186" s="14"/>
      <c r="AC186" s="14"/>
      <c r="AD186" s="14"/>
      <c r="AE186" s="14"/>
      <c r="AF186" s="14"/>
      <c r="AG186" s="14"/>
      <c r="AH186" s="14"/>
    </row>
    <row r="187" spans="1:34" ht="15">
      <c r="A187" s="14"/>
      <c r="B187" s="17"/>
      <c r="C187" s="17"/>
      <c r="D187" s="17"/>
      <c r="E187" s="17"/>
      <c r="F187" s="1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  <c r="T187" s="13"/>
      <c r="U187" s="13"/>
      <c r="V187" s="13"/>
      <c r="W187" s="13"/>
      <c r="X187" s="13"/>
      <c r="Y187" s="13"/>
      <c r="Z187" s="13"/>
      <c r="AA187" s="13"/>
      <c r="AB187" s="14"/>
      <c r="AC187" s="14"/>
      <c r="AD187" s="14"/>
      <c r="AE187" s="14"/>
      <c r="AF187" s="14"/>
      <c r="AG187" s="14"/>
      <c r="AH187" s="14"/>
    </row>
    <row r="188" spans="1:34" ht="15">
      <c r="A188" s="14"/>
      <c r="B188" s="17"/>
      <c r="C188" s="17"/>
      <c r="D188" s="17"/>
      <c r="E188" s="17"/>
      <c r="F188" s="17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  <c r="T188" s="13"/>
      <c r="U188" s="13"/>
      <c r="V188" s="13"/>
      <c r="W188" s="13"/>
      <c r="X188" s="13"/>
      <c r="Y188" s="13"/>
      <c r="Z188" s="13"/>
      <c r="AA188" s="13"/>
      <c r="AB188" s="14"/>
      <c r="AC188" s="14"/>
      <c r="AD188" s="14"/>
      <c r="AE188" s="14"/>
      <c r="AF188" s="14"/>
      <c r="AG188" s="14"/>
      <c r="AH188" s="14"/>
    </row>
    <row r="189" spans="1:34" ht="15">
      <c r="A189" s="14"/>
      <c r="B189" s="17"/>
      <c r="C189" s="17"/>
      <c r="D189" s="17"/>
      <c r="E189" s="17"/>
      <c r="F189" s="1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5"/>
      <c r="T189" s="13"/>
      <c r="U189" s="13"/>
      <c r="V189" s="13"/>
      <c r="W189" s="13"/>
      <c r="X189" s="13"/>
      <c r="Y189" s="13"/>
      <c r="Z189" s="13"/>
      <c r="AA189" s="13"/>
      <c r="AB189" s="14"/>
      <c r="AC189" s="14"/>
      <c r="AD189" s="14"/>
      <c r="AE189" s="14"/>
      <c r="AF189" s="14"/>
      <c r="AG189" s="14"/>
      <c r="AH189" s="14"/>
    </row>
    <row r="190" spans="1:34" ht="15">
      <c r="A190" s="14"/>
      <c r="B190" s="17"/>
      <c r="C190" s="17"/>
      <c r="D190" s="17"/>
      <c r="E190" s="17"/>
      <c r="F190" s="1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5"/>
      <c r="T190" s="13"/>
      <c r="U190" s="13"/>
      <c r="V190" s="13"/>
      <c r="W190" s="13"/>
      <c r="X190" s="13"/>
      <c r="Y190" s="13"/>
      <c r="Z190" s="13"/>
      <c r="AA190" s="13"/>
      <c r="AB190" s="14"/>
      <c r="AC190" s="14"/>
      <c r="AD190" s="14"/>
      <c r="AE190" s="14"/>
      <c r="AF190" s="14"/>
      <c r="AG190" s="14"/>
      <c r="AH190" s="14"/>
    </row>
    <row r="191" spans="1:34" ht="15">
      <c r="A191" s="14"/>
      <c r="B191" s="17"/>
      <c r="C191" s="17"/>
      <c r="D191" s="17"/>
      <c r="E191" s="17"/>
      <c r="F191" s="1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5"/>
      <c r="T191" s="13"/>
      <c r="U191" s="13"/>
      <c r="V191" s="13"/>
      <c r="W191" s="13"/>
      <c r="X191" s="13"/>
      <c r="Y191" s="13"/>
      <c r="Z191" s="13"/>
      <c r="AA191" s="13"/>
      <c r="AB191" s="14"/>
      <c r="AC191" s="14"/>
      <c r="AD191" s="14"/>
      <c r="AE191" s="14"/>
      <c r="AF191" s="14"/>
      <c r="AG191" s="14"/>
      <c r="AH191" s="14"/>
    </row>
    <row r="192" spans="1:34" ht="15">
      <c r="A192" s="14"/>
      <c r="B192" s="17"/>
      <c r="C192" s="17"/>
      <c r="D192" s="17"/>
      <c r="E192" s="17"/>
      <c r="F192" s="1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5"/>
      <c r="T192" s="13"/>
      <c r="U192" s="13"/>
      <c r="V192" s="13"/>
      <c r="W192" s="13"/>
      <c r="X192" s="13"/>
      <c r="Y192" s="13"/>
      <c r="Z192" s="13"/>
      <c r="AA192" s="13"/>
      <c r="AB192" s="14"/>
      <c r="AC192" s="14"/>
      <c r="AD192" s="14"/>
      <c r="AE192" s="14"/>
      <c r="AF192" s="14"/>
      <c r="AG192" s="14"/>
      <c r="AH192" s="14"/>
    </row>
    <row r="193" spans="1:34" ht="15">
      <c r="A193" s="14"/>
      <c r="B193" s="17"/>
      <c r="C193" s="17"/>
      <c r="D193" s="17"/>
      <c r="E193" s="17"/>
      <c r="F193" s="17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5"/>
      <c r="T193" s="13"/>
      <c r="U193" s="13"/>
      <c r="V193" s="13"/>
      <c r="W193" s="13"/>
      <c r="X193" s="13"/>
      <c r="Y193" s="13"/>
      <c r="Z193" s="13"/>
      <c r="AA193" s="13"/>
      <c r="AB193" s="14"/>
      <c r="AC193" s="14"/>
      <c r="AD193" s="14"/>
      <c r="AE193" s="14"/>
      <c r="AF193" s="14"/>
      <c r="AG193" s="14"/>
      <c r="AH193" s="14"/>
    </row>
    <row r="194" spans="1:34" ht="15">
      <c r="A194" s="14"/>
      <c r="B194" s="17"/>
      <c r="C194" s="17"/>
      <c r="D194" s="17"/>
      <c r="E194" s="17"/>
      <c r="F194" s="17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5"/>
      <c r="T194" s="13"/>
      <c r="U194" s="13"/>
      <c r="V194" s="13"/>
      <c r="W194" s="13"/>
      <c r="X194" s="13"/>
      <c r="Y194" s="13"/>
      <c r="Z194" s="13"/>
      <c r="AA194" s="13"/>
      <c r="AB194" s="14"/>
      <c r="AC194" s="14"/>
      <c r="AD194" s="14"/>
      <c r="AE194" s="14"/>
      <c r="AF194" s="14"/>
      <c r="AG194" s="14"/>
      <c r="AH194" s="14"/>
    </row>
    <row r="195" spans="1:34" ht="15">
      <c r="A195" s="14"/>
      <c r="B195" s="17"/>
      <c r="C195" s="17"/>
      <c r="D195" s="17"/>
      <c r="E195" s="17"/>
      <c r="F195" s="1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5"/>
      <c r="T195" s="13"/>
      <c r="U195" s="13"/>
      <c r="V195" s="13"/>
      <c r="W195" s="13"/>
      <c r="X195" s="13"/>
      <c r="Y195" s="13"/>
      <c r="Z195" s="13"/>
      <c r="AA195" s="13"/>
      <c r="AB195" s="14"/>
      <c r="AC195" s="14"/>
      <c r="AD195" s="14"/>
      <c r="AE195" s="14"/>
      <c r="AF195" s="14"/>
      <c r="AG195" s="14"/>
      <c r="AH195" s="14"/>
    </row>
    <row r="196" spans="1:34" ht="15">
      <c r="A196" s="14"/>
      <c r="B196" s="17"/>
      <c r="C196" s="17"/>
      <c r="D196" s="17"/>
      <c r="E196" s="17"/>
      <c r="F196" s="17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5"/>
      <c r="T196" s="13"/>
      <c r="U196" s="13"/>
      <c r="V196" s="13"/>
      <c r="W196" s="13"/>
      <c r="X196" s="13"/>
      <c r="Y196" s="13"/>
      <c r="Z196" s="13"/>
      <c r="AA196" s="13"/>
      <c r="AB196" s="14"/>
      <c r="AC196" s="14"/>
      <c r="AD196" s="14"/>
      <c r="AE196" s="14"/>
      <c r="AF196" s="14"/>
      <c r="AG196" s="14"/>
      <c r="AH196" s="14"/>
    </row>
    <row r="197" spans="1:34" ht="15">
      <c r="A197" s="14"/>
      <c r="B197" s="17"/>
      <c r="C197" s="17"/>
      <c r="D197" s="17"/>
      <c r="E197" s="17"/>
      <c r="F197" s="1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5"/>
      <c r="T197" s="13"/>
      <c r="U197" s="13"/>
      <c r="V197" s="13"/>
      <c r="W197" s="13"/>
      <c r="X197" s="13"/>
      <c r="Y197" s="13"/>
      <c r="Z197" s="13"/>
      <c r="AA197" s="13"/>
      <c r="AB197" s="14"/>
      <c r="AC197" s="14"/>
      <c r="AD197" s="14"/>
      <c r="AE197" s="14"/>
      <c r="AF197" s="14"/>
      <c r="AG197" s="14"/>
      <c r="AH197" s="14"/>
    </row>
    <row r="198" spans="1:34" ht="15">
      <c r="A198" s="14"/>
      <c r="B198" s="17"/>
      <c r="C198" s="17"/>
      <c r="D198" s="17"/>
      <c r="E198" s="17"/>
      <c r="F198" s="17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5"/>
      <c r="T198" s="13"/>
      <c r="U198" s="13"/>
      <c r="V198" s="13"/>
      <c r="W198" s="13"/>
      <c r="X198" s="13"/>
      <c r="Y198" s="13"/>
      <c r="Z198" s="13"/>
      <c r="AA198" s="13"/>
      <c r="AB198" s="14"/>
      <c r="AC198" s="14"/>
      <c r="AD198" s="14"/>
      <c r="AE198" s="14"/>
      <c r="AF198" s="14"/>
      <c r="AG198" s="14"/>
      <c r="AH198" s="14"/>
    </row>
    <row r="199" spans="1:34" ht="15">
      <c r="A199" s="14"/>
      <c r="B199" s="17"/>
      <c r="C199" s="17"/>
      <c r="D199" s="17"/>
      <c r="E199" s="17"/>
      <c r="F199" s="1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5"/>
      <c r="T199" s="13"/>
      <c r="U199" s="13"/>
      <c r="V199" s="13"/>
      <c r="W199" s="13"/>
      <c r="X199" s="13"/>
      <c r="Y199" s="13"/>
      <c r="Z199" s="13"/>
      <c r="AA199" s="13"/>
      <c r="AB199" s="14"/>
      <c r="AC199" s="14"/>
      <c r="AD199" s="14"/>
      <c r="AE199" s="14"/>
      <c r="AF199" s="14"/>
      <c r="AG199" s="14"/>
      <c r="AH199" s="14"/>
    </row>
    <row r="200" spans="1:34" ht="15">
      <c r="A200" s="14"/>
      <c r="B200" s="17"/>
      <c r="C200" s="17"/>
      <c r="D200" s="17"/>
      <c r="E200" s="17"/>
      <c r="F200" s="17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5"/>
      <c r="T200" s="13"/>
      <c r="U200" s="13"/>
      <c r="V200" s="13"/>
      <c r="W200" s="13"/>
      <c r="X200" s="13"/>
      <c r="Y200" s="13"/>
      <c r="Z200" s="13"/>
      <c r="AA200" s="13"/>
      <c r="AB200" s="14"/>
      <c r="AC200" s="14"/>
      <c r="AD200" s="14"/>
      <c r="AE200" s="14"/>
      <c r="AF200" s="14"/>
      <c r="AG200" s="14"/>
      <c r="AH200" s="14"/>
    </row>
    <row r="201" spans="1:34" ht="15">
      <c r="A201" s="14"/>
      <c r="B201" s="17"/>
      <c r="C201" s="17"/>
      <c r="D201" s="17"/>
      <c r="E201" s="17"/>
      <c r="F201" s="1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5"/>
      <c r="T201" s="13"/>
      <c r="U201" s="13"/>
      <c r="V201" s="13"/>
      <c r="W201" s="13"/>
      <c r="X201" s="13"/>
      <c r="Y201" s="13"/>
      <c r="Z201" s="13"/>
      <c r="AA201" s="13"/>
      <c r="AB201" s="14"/>
      <c r="AC201" s="14"/>
      <c r="AD201" s="14"/>
      <c r="AE201" s="14"/>
      <c r="AF201" s="14"/>
      <c r="AG201" s="14"/>
      <c r="AH201" s="14"/>
    </row>
    <row r="202" spans="1:34" ht="15">
      <c r="A202" s="14"/>
      <c r="B202" s="17"/>
      <c r="C202" s="17"/>
      <c r="D202" s="17"/>
      <c r="E202" s="17"/>
      <c r="F202" s="1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5"/>
      <c r="T202" s="13"/>
      <c r="U202" s="13"/>
      <c r="V202" s="13"/>
      <c r="W202" s="13"/>
      <c r="X202" s="13"/>
      <c r="Y202" s="13"/>
      <c r="Z202" s="13"/>
      <c r="AA202" s="13"/>
      <c r="AB202" s="14"/>
      <c r="AC202" s="14"/>
      <c r="AD202" s="14"/>
      <c r="AE202" s="14"/>
      <c r="AF202" s="14"/>
      <c r="AG202" s="14"/>
      <c r="AH202" s="14"/>
    </row>
    <row r="203" spans="1:34" ht="15">
      <c r="A203" s="14"/>
      <c r="B203" s="17"/>
      <c r="C203" s="17"/>
      <c r="D203" s="17"/>
      <c r="E203" s="17"/>
      <c r="F203" s="17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5"/>
      <c r="T203" s="13"/>
      <c r="U203" s="13"/>
      <c r="V203" s="13"/>
      <c r="W203" s="13"/>
      <c r="X203" s="13"/>
      <c r="Y203" s="13"/>
      <c r="Z203" s="13"/>
      <c r="AA203" s="13"/>
      <c r="AB203" s="14"/>
      <c r="AC203" s="14"/>
      <c r="AD203" s="14"/>
      <c r="AE203" s="14"/>
      <c r="AF203" s="14"/>
      <c r="AG203" s="14"/>
      <c r="AH203" s="14"/>
    </row>
    <row r="204" spans="1:34" ht="15">
      <c r="A204" s="14"/>
      <c r="B204" s="17"/>
      <c r="C204" s="17"/>
      <c r="D204" s="17"/>
      <c r="E204" s="17"/>
      <c r="F204" s="1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5"/>
      <c r="T204" s="13"/>
      <c r="U204" s="13"/>
      <c r="V204" s="13"/>
      <c r="W204" s="13"/>
      <c r="X204" s="13"/>
      <c r="Y204" s="13"/>
      <c r="Z204" s="13"/>
      <c r="AA204" s="13"/>
      <c r="AB204" s="14"/>
      <c r="AC204" s="14"/>
      <c r="AD204" s="14"/>
      <c r="AE204" s="14"/>
      <c r="AF204" s="14"/>
      <c r="AG204" s="14"/>
      <c r="AH204" s="14"/>
    </row>
    <row r="205" spans="1:34" ht="15">
      <c r="A205" s="14"/>
      <c r="B205" s="17"/>
      <c r="C205" s="17"/>
      <c r="D205" s="17"/>
      <c r="E205" s="17"/>
      <c r="F205" s="1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5"/>
      <c r="T205" s="13"/>
      <c r="U205" s="13"/>
      <c r="V205" s="13"/>
      <c r="W205" s="13"/>
      <c r="X205" s="13"/>
      <c r="Y205" s="13"/>
      <c r="Z205" s="13"/>
      <c r="AA205" s="13"/>
      <c r="AB205" s="14"/>
      <c r="AC205" s="14"/>
      <c r="AD205" s="14"/>
      <c r="AE205" s="14"/>
      <c r="AF205" s="14"/>
      <c r="AG205" s="14"/>
      <c r="AH205" s="14"/>
    </row>
    <row r="206" spans="1:34" ht="15">
      <c r="A206" s="14"/>
      <c r="B206" s="17"/>
      <c r="C206" s="17"/>
      <c r="D206" s="17"/>
      <c r="E206" s="17"/>
      <c r="F206" s="1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5"/>
      <c r="T206" s="13"/>
      <c r="U206" s="13"/>
      <c r="V206" s="13"/>
      <c r="W206" s="13"/>
      <c r="X206" s="13"/>
      <c r="Y206" s="13"/>
      <c r="Z206" s="13"/>
      <c r="AA206" s="13"/>
      <c r="AB206" s="14"/>
      <c r="AC206" s="14"/>
      <c r="AD206" s="14"/>
      <c r="AE206" s="14"/>
      <c r="AF206" s="14"/>
      <c r="AG206" s="14"/>
      <c r="AH206" s="14"/>
    </row>
    <row r="207" spans="1:34" ht="15">
      <c r="A207" s="14"/>
      <c r="B207" s="17"/>
      <c r="C207" s="17"/>
      <c r="D207" s="17"/>
      <c r="E207" s="17"/>
      <c r="F207" s="1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5"/>
      <c r="T207" s="13"/>
      <c r="U207" s="13"/>
      <c r="V207" s="13"/>
      <c r="W207" s="13"/>
      <c r="X207" s="13"/>
      <c r="Y207" s="13"/>
      <c r="Z207" s="13"/>
      <c r="AA207" s="13"/>
      <c r="AB207" s="14"/>
      <c r="AC207" s="14"/>
      <c r="AD207" s="14"/>
      <c r="AE207" s="14"/>
      <c r="AF207" s="14"/>
      <c r="AG207" s="14"/>
      <c r="AH207" s="14"/>
    </row>
    <row r="208" spans="1:34" ht="15">
      <c r="A208" s="14"/>
      <c r="B208" s="17"/>
      <c r="C208" s="17"/>
      <c r="D208" s="17"/>
      <c r="E208" s="17"/>
      <c r="F208" s="17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5"/>
      <c r="T208" s="13"/>
      <c r="U208" s="13"/>
      <c r="V208" s="13"/>
      <c r="W208" s="13"/>
      <c r="X208" s="13"/>
      <c r="Y208" s="13"/>
      <c r="Z208" s="13"/>
      <c r="AA208" s="13"/>
      <c r="AB208" s="14"/>
      <c r="AC208" s="14"/>
      <c r="AD208" s="14"/>
      <c r="AE208" s="14"/>
      <c r="AF208" s="14"/>
      <c r="AG208" s="14"/>
      <c r="AH208" s="14"/>
    </row>
    <row r="209" spans="1:34" ht="15">
      <c r="A209" s="14"/>
      <c r="B209" s="17"/>
      <c r="C209" s="17"/>
      <c r="D209" s="17"/>
      <c r="E209" s="17"/>
      <c r="F209" s="1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5"/>
      <c r="T209" s="13"/>
      <c r="U209" s="13"/>
      <c r="V209" s="13"/>
      <c r="W209" s="13"/>
      <c r="X209" s="13"/>
      <c r="Y209" s="13"/>
      <c r="Z209" s="13"/>
      <c r="AA209" s="13"/>
      <c r="AB209" s="14"/>
      <c r="AC209" s="14"/>
      <c r="AD209" s="14"/>
      <c r="AE209" s="14"/>
      <c r="AF209" s="14"/>
      <c r="AG209" s="14"/>
      <c r="AH209" s="14"/>
    </row>
    <row r="210" spans="1:34" ht="15">
      <c r="A210" s="14"/>
      <c r="B210" s="17"/>
      <c r="C210" s="17"/>
      <c r="D210" s="17"/>
      <c r="E210" s="17"/>
      <c r="F210" s="1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5"/>
      <c r="T210" s="13"/>
      <c r="U210" s="13"/>
      <c r="V210" s="13"/>
      <c r="W210" s="13"/>
      <c r="X210" s="13"/>
      <c r="Y210" s="13"/>
      <c r="Z210" s="13"/>
      <c r="AA210" s="13"/>
      <c r="AB210" s="14"/>
      <c r="AC210" s="14"/>
      <c r="AD210" s="14"/>
      <c r="AE210" s="14"/>
      <c r="AF210" s="14"/>
      <c r="AG210" s="14"/>
      <c r="AH210" s="14"/>
    </row>
    <row r="211" spans="1:34" ht="15">
      <c r="A211" s="14"/>
      <c r="B211" s="17"/>
      <c r="C211" s="17"/>
      <c r="D211" s="17"/>
      <c r="E211" s="17"/>
      <c r="F211" s="1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5"/>
      <c r="T211" s="13"/>
      <c r="U211" s="13"/>
      <c r="V211" s="13"/>
      <c r="W211" s="13"/>
      <c r="X211" s="13"/>
      <c r="Y211" s="13"/>
      <c r="Z211" s="13"/>
      <c r="AA211" s="13"/>
      <c r="AB211" s="14"/>
      <c r="AC211" s="14"/>
      <c r="AD211" s="14"/>
      <c r="AE211" s="14"/>
      <c r="AF211" s="14"/>
      <c r="AG211" s="14"/>
      <c r="AH211" s="14"/>
    </row>
    <row r="212" spans="1:34" ht="15">
      <c r="A212" s="14"/>
      <c r="B212" s="17"/>
      <c r="C212" s="17"/>
      <c r="D212" s="17"/>
      <c r="E212" s="17"/>
      <c r="F212" s="1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5"/>
      <c r="T212" s="13"/>
      <c r="U212" s="13"/>
      <c r="V212" s="13"/>
      <c r="W212" s="13"/>
      <c r="X212" s="13"/>
      <c r="Y212" s="13"/>
      <c r="Z212" s="13"/>
      <c r="AA212" s="13"/>
      <c r="AB212" s="14"/>
      <c r="AC212" s="14"/>
      <c r="AD212" s="14"/>
      <c r="AE212" s="14"/>
      <c r="AF212" s="14"/>
      <c r="AG212" s="14"/>
      <c r="AH212" s="14"/>
    </row>
    <row r="213" spans="1:34" ht="15">
      <c r="A213" s="14"/>
      <c r="B213" s="17"/>
      <c r="C213" s="17"/>
      <c r="D213" s="17"/>
      <c r="E213" s="17"/>
      <c r="F213" s="1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5"/>
      <c r="T213" s="13"/>
      <c r="U213" s="13"/>
      <c r="V213" s="13"/>
      <c r="W213" s="13"/>
      <c r="X213" s="13"/>
      <c r="Y213" s="13"/>
      <c r="Z213" s="13"/>
      <c r="AA213" s="13"/>
      <c r="AB213" s="14"/>
      <c r="AC213" s="14"/>
      <c r="AD213" s="14"/>
      <c r="AE213" s="14"/>
      <c r="AF213" s="14"/>
      <c r="AG213" s="14"/>
      <c r="AH213" s="14"/>
    </row>
    <row r="214" spans="1:34" ht="15">
      <c r="A214" s="14"/>
      <c r="B214" s="17"/>
      <c r="C214" s="17"/>
      <c r="D214" s="17"/>
      <c r="E214" s="17"/>
      <c r="F214" s="17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5"/>
      <c r="T214" s="13"/>
      <c r="U214" s="13"/>
      <c r="V214" s="13"/>
      <c r="W214" s="13"/>
      <c r="X214" s="13"/>
      <c r="Y214" s="13"/>
      <c r="Z214" s="13"/>
      <c r="AA214" s="13"/>
      <c r="AB214" s="14"/>
      <c r="AC214" s="14"/>
      <c r="AD214" s="14"/>
      <c r="AE214" s="14"/>
      <c r="AF214" s="14"/>
      <c r="AG214" s="14"/>
      <c r="AH214" s="14"/>
    </row>
    <row r="215" spans="1:34" ht="15">
      <c r="A215" s="14"/>
      <c r="B215" s="17"/>
      <c r="C215" s="17"/>
      <c r="D215" s="17"/>
      <c r="E215" s="17"/>
      <c r="F215" s="1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5"/>
      <c r="T215" s="13"/>
      <c r="U215" s="13"/>
      <c r="V215" s="13"/>
      <c r="W215" s="13"/>
      <c r="X215" s="13"/>
      <c r="Y215" s="13"/>
      <c r="Z215" s="13"/>
      <c r="AA215" s="13"/>
      <c r="AB215" s="14"/>
      <c r="AC215" s="14"/>
      <c r="AD215" s="14"/>
      <c r="AE215" s="14"/>
      <c r="AF215" s="14"/>
      <c r="AG215" s="14"/>
      <c r="AH215" s="14"/>
    </row>
    <row r="216" spans="1:34" ht="15">
      <c r="A216" s="14"/>
      <c r="B216" s="17"/>
      <c r="C216" s="17"/>
      <c r="D216" s="17"/>
      <c r="E216" s="17"/>
      <c r="F216" s="1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5"/>
      <c r="T216" s="13"/>
      <c r="U216" s="13"/>
      <c r="V216" s="13"/>
      <c r="W216" s="13"/>
      <c r="X216" s="13"/>
      <c r="Y216" s="13"/>
      <c r="Z216" s="13"/>
      <c r="AA216" s="13"/>
      <c r="AB216" s="14"/>
      <c r="AC216" s="14"/>
      <c r="AD216" s="14"/>
      <c r="AE216" s="14"/>
      <c r="AF216" s="14"/>
      <c r="AG216" s="14"/>
      <c r="AH216" s="14"/>
    </row>
    <row r="217" spans="1:34" ht="15">
      <c r="A217" s="14"/>
      <c r="B217" s="17"/>
      <c r="C217" s="17"/>
      <c r="D217" s="17"/>
      <c r="E217" s="17"/>
      <c r="F217" s="1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5"/>
      <c r="T217" s="13"/>
      <c r="U217" s="13"/>
      <c r="V217" s="13"/>
      <c r="W217" s="13"/>
      <c r="X217" s="13"/>
      <c r="Y217" s="13"/>
      <c r="Z217" s="13"/>
      <c r="AA217" s="13"/>
      <c r="AB217" s="14"/>
      <c r="AC217" s="14"/>
      <c r="AD217" s="14"/>
      <c r="AE217" s="14"/>
      <c r="AF217" s="14"/>
      <c r="AG217" s="14"/>
      <c r="AH217" s="14"/>
    </row>
    <row r="218" spans="1:34" ht="15">
      <c r="A218" s="14"/>
      <c r="B218" s="17"/>
      <c r="C218" s="17"/>
      <c r="D218" s="17"/>
      <c r="E218" s="17"/>
      <c r="F218" s="1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5"/>
      <c r="T218" s="13"/>
      <c r="U218" s="13"/>
      <c r="V218" s="13"/>
      <c r="W218" s="13"/>
      <c r="X218" s="13"/>
      <c r="Y218" s="13"/>
      <c r="Z218" s="13"/>
      <c r="AA218" s="13"/>
      <c r="AB218" s="14"/>
      <c r="AC218" s="14"/>
      <c r="AD218" s="14"/>
      <c r="AE218" s="14"/>
      <c r="AF218" s="14"/>
      <c r="AG218" s="14"/>
      <c r="AH218" s="14"/>
    </row>
    <row r="219" spans="1:34" ht="15">
      <c r="A219" s="14"/>
      <c r="B219" s="17"/>
      <c r="C219" s="17"/>
      <c r="D219" s="17"/>
      <c r="E219" s="17"/>
      <c r="F219" s="1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5"/>
      <c r="T219" s="13"/>
      <c r="U219" s="13"/>
      <c r="V219" s="13"/>
      <c r="W219" s="13"/>
      <c r="X219" s="13"/>
      <c r="Y219" s="13"/>
      <c r="Z219" s="13"/>
      <c r="AA219" s="13"/>
      <c r="AB219" s="14"/>
      <c r="AC219" s="14"/>
      <c r="AD219" s="14"/>
      <c r="AE219" s="14"/>
      <c r="AF219" s="14"/>
      <c r="AG219" s="14"/>
      <c r="AH219" s="14"/>
    </row>
    <row r="220" spans="1:34" ht="15">
      <c r="A220" s="14"/>
      <c r="B220" s="17"/>
      <c r="C220" s="17"/>
      <c r="D220" s="17"/>
      <c r="E220" s="17"/>
      <c r="F220" s="1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5"/>
      <c r="T220" s="13"/>
      <c r="U220" s="13"/>
      <c r="V220" s="13"/>
      <c r="W220" s="13"/>
      <c r="X220" s="13"/>
      <c r="Y220" s="13"/>
      <c r="Z220" s="13"/>
      <c r="AA220" s="13"/>
      <c r="AB220" s="14"/>
      <c r="AC220" s="14"/>
      <c r="AD220" s="14"/>
      <c r="AE220" s="14"/>
      <c r="AF220" s="14"/>
      <c r="AG220" s="14"/>
      <c r="AH220" s="14"/>
    </row>
    <row r="221" spans="1:34" ht="15">
      <c r="A221" s="14"/>
      <c r="B221" s="17"/>
      <c r="C221" s="17"/>
      <c r="D221" s="17"/>
      <c r="E221" s="17"/>
      <c r="F221" s="1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5"/>
      <c r="T221" s="13"/>
      <c r="U221" s="13"/>
      <c r="V221" s="13"/>
      <c r="W221" s="13"/>
      <c r="X221" s="13"/>
      <c r="Y221" s="13"/>
      <c r="Z221" s="13"/>
      <c r="AA221" s="13"/>
      <c r="AB221" s="14"/>
      <c r="AC221" s="14"/>
      <c r="AD221" s="14"/>
      <c r="AE221" s="14"/>
      <c r="AF221" s="14"/>
      <c r="AG221" s="14"/>
      <c r="AH221" s="14"/>
    </row>
    <row r="222" spans="1:34" ht="15">
      <c r="A222" s="14"/>
      <c r="B222" s="17"/>
      <c r="C222" s="17"/>
      <c r="D222" s="17"/>
      <c r="E222" s="17"/>
      <c r="F222" s="1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5"/>
      <c r="T222" s="13"/>
      <c r="U222" s="13"/>
      <c r="V222" s="13"/>
      <c r="W222" s="13"/>
      <c r="X222" s="13"/>
      <c r="Y222" s="13"/>
      <c r="Z222" s="13"/>
      <c r="AA222" s="13"/>
      <c r="AB222" s="14"/>
      <c r="AC222" s="14"/>
      <c r="AD222" s="14"/>
      <c r="AE222" s="14"/>
      <c r="AF222" s="14"/>
      <c r="AG222" s="14"/>
      <c r="AH222" s="14"/>
    </row>
    <row r="223" spans="1:34" ht="15">
      <c r="A223" s="14"/>
      <c r="B223" s="17"/>
      <c r="C223" s="17"/>
      <c r="D223" s="17"/>
      <c r="E223" s="17"/>
      <c r="F223" s="1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5"/>
      <c r="T223" s="13"/>
      <c r="U223" s="13"/>
      <c r="V223" s="13"/>
      <c r="W223" s="13"/>
      <c r="X223" s="13"/>
      <c r="Y223" s="13"/>
      <c r="Z223" s="13"/>
      <c r="AA223" s="13"/>
      <c r="AB223" s="14"/>
      <c r="AC223" s="14"/>
      <c r="AD223" s="14"/>
      <c r="AE223" s="14"/>
      <c r="AF223" s="14"/>
      <c r="AG223" s="14"/>
      <c r="AH223" s="14"/>
    </row>
    <row r="224" spans="1:34" ht="15">
      <c r="A224" s="14"/>
      <c r="B224" s="17"/>
      <c r="C224" s="17"/>
      <c r="D224" s="17"/>
      <c r="E224" s="17"/>
      <c r="F224" s="1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5"/>
      <c r="T224" s="13"/>
      <c r="U224" s="13"/>
      <c r="V224" s="13"/>
      <c r="W224" s="13"/>
      <c r="X224" s="13"/>
      <c r="Y224" s="13"/>
      <c r="Z224" s="13"/>
      <c r="AA224" s="13"/>
      <c r="AB224" s="14"/>
      <c r="AC224" s="14"/>
      <c r="AD224" s="14"/>
      <c r="AE224" s="14"/>
      <c r="AF224" s="14"/>
      <c r="AG224" s="14"/>
      <c r="AH224" s="14"/>
    </row>
    <row r="225" spans="1:34" ht="15">
      <c r="A225" s="14"/>
      <c r="B225" s="17"/>
      <c r="C225" s="17"/>
      <c r="D225" s="17"/>
      <c r="E225" s="17"/>
      <c r="F225" s="1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5"/>
      <c r="T225" s="13"/>
      <c r="U225" s="13"/>
      <c r="V225" s="13"/>
      <c r="W225" s="13"/>
      <c r="X225" s="13"/>
      <c r="Y225" s="13"/>
      <c r="Z225" s="13"/>
      <c r="AA225" s="13"/>
      <c r="AB225" s="14"/>
      <c r="AC225" s="14"/>
      <c r="AD225" s="14"/>
      <c r="AE225" s="14"/>
      <c r="AF225" s="14"/>
      <c r="AG225" s="14"/>
      <c r="AH225" s="14"/>
    </row>
    <row r="226" spans="1:34" ht="15">
      <c r="A226" s="14"/>
      <c r="B226" s="17"/>
      <c r="C226" s="17"/>
      <c r="D226" s="17"/>
      <c r="E226" s="17"/>
      <c r="F226" s="17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5"/>
      <c r="T226" s="13"/>
      <c r="U226" s="13"/>
      <c r="V226" s="13"/>
      <c r="W226" s="13"/>
      <c r="X226" s="13"/>
      <c r="Y226" s="13"/>
      <c r="Z226" s="13"/>
      <c r="AA226" s="13"/>
      <c r="AB226" s="14"/>
      <c r="AC226" s="14"/>
      <c r="AD226" s="14"/>
      <c r="AE226" s="14"/>
      <c r="AF226" s="14"/>
      <c r="AG226" s="14"/>
      <c r="AH226" s="14"/>
    </row>
    <row r="227" spans="1:34" ht="15">
      <c r="A227" s="14"/>
      <c r="B227" s="17"/>
      <c r="C227" s="17"/>
      <c r="D227" s="17"/>
      <c r="E227" s="17"/>
      <c r="F227" s="17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5"/>
      <c r="T227" s="13"/>
      <c r="U227" s="13"/>
      <c r="V227" s="13"/>
      <c r="W227" s="13"/>
      <c r="X227" s="13"/>
      <c r="Y227" s="13"/>
      <c r="Z227" s="13"/>
      <c r="AA227" s="13"/>
      <c r="AB227" s="14"/>
      <c r="AC227" s="14"/>
      <c r="AD227" s="14"/>
      <c r="AE227" s="14"/>
      <c r="AF227" s="14"/>
      <c r="AG227" s="14"/>
      <c r="AH227" s="14"/>
    </row>
    <row r="228" spans="1:34" ht="15">
      <c r="A228" s="14"/>
      <c r="B228" s="17"/>
      <c r="C228" s="17"/>
      <c r="D228" s="17"/>
      <c r="E228" s="17"/>
      <c r="F228" s="1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5"/>
      <c r="T228" s="13"/>
      <c r="U228" s="13"/>
      <c r="V228" s="13"/>
      <c r="W228" s="13"/>
      <c r="X228" s="13"/>
      <c r="Y228" s="13"/>
      <c r="Z228" s="13"/>
      <c r="AA228" s="13"/>
      <c r="AB228" s="14"/>
      <c r="AC228" s="14"/>
      <c r="AD228" s="14"/>
      <c r="AE228" s="14"/>
      <c r="AF228" s="14"/>
      <c r="AG228" s="14"/>
      <c r="AH228" s="14"/>
    </row>
    <row r="229" spans="1:34" ht="15">
      <c r="A229" s="14"/>
      <c r="B229" s="17"/>
      <c r="C229" s="17"/>
      <c r="D229" s="17"/>
      <c r="E229" s="17"/>
      <c r="F229" s="1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5"/>
      <c r="T229" s="13"/>
      <c r="U229" s="13"/>
      <c r="V229" s="13"/>
      <c r="W229" s="13"/>
      <c r="X229" s="13"/>
      <c r="Y229" s="13"/>
      <c r="Z229" s="13"/>
      <c r="AA229" s="13"/>
      <c r="AB229" s="14"/>
      <c r="AC229" s="14"/>
      <c r="AD229" s="14"/>
      <c r="AE229" s="14"/>
      <c r="AF229" s="14"/>
      <c r="AG229" s="14"/>
      <c r="AH229" s="14"/>
    </row>
    <row r="230" spans="1:34" ht="15">
      <c r="A230" s="14"/>
      <c r="B230" s="17"/>
      <c r="C230" s="17"/>
      <c r="D230" s="17"/>
      <c r="E230" s="17"/>
      <c r="F230" s="1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5"/>
      <c r="T230" s="13"/>
      <c r="U230" s="13"/>
      <c r="V230" s="13"/>
      <c r="W230" s="13"/>
      <c r="X230" s="13"/>
      <c r="Y230" s="13"/>
      <c r="Z230" s="13"/>
      <c r="AA230" s="13"/>
      <c r="AB230" s="14"/>
      <c r="AC230" s="14"/>
      <c r="AD230" s="14"/>
      <c r="AE230" s="14"/>
      <c r="AF230" s="14"/>
      <c r="AG230" s="14"/>
      <c r="AH230" s="14"/>
    </row>
    <row r="231" spans="1:34" ht="15">
      <c r="A231" s="14"/>
      <c r="B231" s="17"/>
      <c r="C231" s="17"/>
      <c r="D231" s="17"/>
      <c r="E231" s="17"/>
      <c r="F231" s="17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5"/>
      <c r="T231" s="13"/>
      <c r="U231" s="13"/>
      <c r="V231" s="13"/>
      <c r="W231" s="13"/>
      <c r="X231" s="13"/>
      <c r="Y231" s="13"/>
      <c r="Z231" s="13"/>
      <c r="AA231" s="13"/>
      <c r="AB231" s="14"/>
      <c r="AC231" s="14"/>
      <c r="AD231" s="14"/>
      <c r="AE231" s="14"/>
      <c r="AF231" s="14"/>
      <c r="AG231" s="14"/>
      <c r="AH231" s="14"/>
    </row>
    <row r="232" spans="1:34" ht="15">
      <c r="A232" s="14"/>
      <c r="B232" s="17"/>
      <c r="C232" s="17"/>
      <c r="D232" s="17"/>
      <c r="E232" s="17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5"/>
      <c r="T232" s="13"/>
      <c r="U232" s="13"/>
      <c r="V232" s="13"/>
      <c r="W232" s="13"/>
      <c r="X232" s="13"/>
      <c r="Y232" s="13"/>
      <c r="Z232" s="13"/>
      <c r="AA232" s="13"/>
      <c r="AB232" s="14"/>
      <c r="AC232" s="14"/>
      <c r="AD232" s="14"/>
      <c r="AE232" s="14"/>
      <c r="AF232" s="14"/>
      <c r="AG232" s="14"/>
      <c r="AH232" s="14"/>
    </row>
    <row r="233" spans="1:34" ht="15">
      <c r="A233" s="14"/>
      <c r="B233" s="17"/>
      <c r="C233" s="17"/>
      <c r="D233" s="17"/>
      <c r="E233" s="17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5"/>
      <c r="T233" s="13"/>
      <c r="U233" s="13"/>
      <c r="V233" s="13"/>
      <c r="W233" s="13"/>
      <c r="X233" s="13"/>
      <c r="Y233" s="13"/>
      <c r="Z233" s="13"/>
      <c r="AA233" s="13"/>
      <c r="AB233" s="14"/>
      <c r="AC233" s="14"/>
      <c r="AD233" s="14"/>
      <c r="AE233" s="14"/>
      <c r="AF233" s="14"/>
      <c r="AG233" s="14"/>
      <c r="AH233" s="14"/>
    </row>
    <row r="234" spans="1:34" ht="15">
      <c r="A234" s="14"/>
      <c r="B234" s="17"/>
      <c r="C234" s="17"/>
      <c r="D234" s="17"/>
      <c r="E234" s="17"/>
      <c r="F234" s="1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5"/>
      <c r="T234" s="13"/>
      <c r="U234" s="13"/>
      <c r="V234" s="13"/>
      <c r="W234" s="13"/>
      <c r="X234" s="13"/>
      <c r="Y234" s="13"/>
      <c r="Z234" s="13"/>
      <c r="AA234" s="13"/>
      <c r="AB234" s="14"/>
      <c r="AC234" s="14"/>
      <c r="AD234" s="14"/>
      <c r="AE234" s="14"/>
      <c r="AF234" s="14"/>
      <c r="AG234" s="14"/>
      <c r="AH234" s="14"/>
    </row>
    <row r="235" spans="1:34" ht="15">
      <c r="A235" s="14"/>
      <c r="B235" s="17"/>
      <c r="C235" s="17"/>
      <c r="D235" s="17"/>
      <c r="E235" s="17"/>
      <c r="F235" s="1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5"/>
      <c r="T235" s="13"/>
      <c r="U235" s="13"/>
      <c r="V235" s="13"/>
      <c r="W235" s="13"/>
      <c r="X235" s="13"/>
      <c r="Y235" s="13"/>
      <c r="Z235" s="13"/>
      <c r="AA235" s="13"/>
      <c r="AB235" s="14"/>
      <c r="AC235" s="14"/>
      <c r="AD235" s="14"/>
      <c r="AE235" s="14"/>
      <c r="AF235" s="14"/>
      <c r="AG235" s="14"/>
      <c r="AH235" s="14"/>
    </row>
    <row r="236" spans="1:34" ht="15">
      <c r="A236" s="14"/>
      <c r="B236" s="17"/>
      <c r="C236" s="17"/>
      <c r="D236" s="17"/>
      <c r="E236" s="17"/>
      <c r="F236" s="1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5"/>
      <c r="T236" s="13"/>
      <c r="U236" s="13"/>
      <c r="V236" s="13"/>
      <c r="W236" s="13"/>
      <c r="X236" s="13"/>
      <c r="Y236" s="13"/>
      <c r="Z236" s="13"/>
      <c r="AA236" s="13"/>
      <c r="AB236" s="14"/>
      <c r="AC236" s="14"/>
      <c r="AD236" s="14"/>
      <c r="AE236" s="14"/>
      <c r="AF236" s="14"/>
      <c r="AG236" s="14"/>
      <c r="AH236" s="14"/>
    </row>
    <row r="237" spans="1:34" ht="15">
      <c r="A237" s="14"/>
      <c r="B237" s="17"/>
      <c r="C237" s="17"/>
      <c r="D237" s="17"/>
      <c r="E237" s="17"/>
      <c r="F237" s="1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5"/>
      <c r="T237" s="13"/>
      <c r="U237" s="13"/>
      <c r="V237" s="13"/>
      <c r="W237" s="13"/>
      <c r="X237" s="13"/>
      <c r="Y237" s="13"/>
      <c r="Z237" s="13"/>
      <c r="AA237" s="13"/>
      <c r="AB237" s="14"/>
      <c r="AC237" s="14"/>
      <c r="AD237" s="14"/>
      <c r="AE237" s="14"/>
      <c r="AF237" s="14"/>
      <c r="AG237" s="14"/>
      <c r="AH237" s="14"/>
    </row>
    <row r="238" spans="1:34" ht="15">
      <c r="A238" s="14"/>
      <c r="B238" s="17"/>
      <c r="C238" s="17"/>
      <c r="D238" s="17"/>
      <c r="E238" s="17"/>
      <c r="F238" s="17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5"/>
      <c r="T238" s="13"/>
      <c r="U238" s="13"/>
      <c r="V238" s="13"/>
      <c r="W238" s="13"/>
      <c r="X238" s="13"/>
      <c r="Y238" s="13"/>
      <c r="Z238" s="13"/>
      <c r="AA238" s="13"/>
      <c r="AB238" s="14"/>
      <c r="AC238" s="14"/>
      <c r="AD238" s="14"/>
      <c r="AE238" s="14"/>
      <c r="AF238" s="14"/>
      <c r="AG238" s="14"/>
      <c r="AH238" s="14"/>
    </row>
    <row r="239" spans="1:34" ht="15">
      <c r="A239" s="14"/>
      <c r="B239" s="17"/>
      <c r="C239" s="17"/>
      <c r="D239" s="17"/>
      <c r="E239" s="17"/>
      <c r="F239" s="17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5"/>
      <c r="T239" s="13"/>
      <c r="U239" s="13"/>
      <c r="V239" s="13"/>
      <c r="W239" s="13"/>
      <c r="X239" s="13"/>
      <c r="Y239" s="13"/>
      <c r="Z239" s="13"/>
      <c r="AA239" s="13"/>
      <c r="AB239" s="14"/>
      <c r="AC239" s="14"/>
      <c r="AD239" s="14"/>
      <c r="AE239" s="14"/>
      <c r="AF239" s="14"/>
      <c r="AG239" s="14"/>
      <c r="AH239" s="14"/>
    </row>
    <row r="240" spans="1:34" ht="15">
      <c r="A240" s="14"/>
      <c r="B240" s="17"/>
      <c r="C240" s="17"/>
      <c r="D240" s="17"/>
      <c r="E240" s="17"/>
      <c r="F240" s="1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5"/>
      <c r="T240" s="13"/>
      <c r="U240" s="13"/>
      <c r="V240" s="13"/>
      <c r="W240" s="13"/>
      <c r="X240" s="13"/>
      <c r="Y240" s="13"/>
      <c r="Z240" s="13"/>
      <c r="AA240" s="13"/>
      <c r="AB240" s="14"/>
      <c r="AC240" s="14"/>
      <c r="AD240" s="14"/>
      <c r="AE240" s="14"/>
      <c r="AF240" s="14"/>
      <c r="AG240" s="14"/>
      <c r="AH240" s="14"/>
    </row>
    <row r="241" spans="1:34" ht="15">
      <c r="A241" s="14"/>
      <c r="B241" s="17"/>
      <c r="C241" s="17"/>
      <c r="D241" s="17"/>
      <c r="E241" s="17"/>
      <c r="F241" s="17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5"/>
      <c r="T241" s="13"/>
      <c r="U241" s="13"/>
      <c r="V241" s="13"/>
      <c r="W241" s="13"/>
      <c r="X241" s="13"/>
      <c r="Y241" s="13"/>
      <c r="Z241" s="13"/>
      <c r="AA241" s="13"/>
      <c r="AB241" s="14"/>
      <c r="AC241" s="14"/>
      <c r="AD241" s="14"/>
      <c r="AE241" s="14"/>
      <c r="AF241" s="14"/>
      <c r="AG241" s="14"/>
      <c r="AH241" s="14"/>
    </row>
    <row r="242" spans="1:34" ht="15">
      <c r="A242" s="14"/>
      <c r="B242" s="17"/>
      <c r="C242" s="17"/>
      <c r="D242" s="17"/>
      <c r="E242" s="17"/>
      <c r="F242" s="1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5"/>
      <c r="T242" s="13"/>
      <c r="U242" s="13"/>
      <c r="V242" s="13"/>
      <c r="W242" s="13"/>
      <c r="X242" s="13"/>
      <c r="Y242" s="13"/>
      <c r="Z242" s="13"/>
      <c r="AA242" s="13"/>
      <c r="AB242" s="14"/>
      <c r="AC242" s="14"/>
      <c r="AD242" s="14"/>
      <c r="AE242" s="14"/>
      <c r="AF242" s="14"/>
      <c r="AG242" s="14"/>
      <c r="AH242" s="14"/>
    </row>
    <row r="243" spans="1:34" ht="15">
      <c r="A243" s="14"/>
      <c r="B243" s="17"/>
      <c r="C243" s="17"/>
      <c r="D243" s="17"/>
      <c r="E243" s="17"/>
      <c r="F243" s="17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5"/>
      <c r="T243" s="13"/>
      <c r="U243" s="13"/>
      <c r="V243" s="13"/>
      <c r="W243" s="13"/>
      <c r="X243" s="13"/>
      <c r="Y243" s="13"/>
      <c r="Z243" s="13"/>
      <c r="AA243" s="13"/>
      <c r="AB243" s="14"/>
      <c r="AC243" s="14"/>
      <c r="AD243" s="14"/>
      <c r="AE243" s="14"/>
      <c r="AF243" s="14"/>
      <c r="AG243" s="14"/>
      <c r="AH243" s="14"/>
    </row>
    <row r="244" spans="1:34" ht="15">
      <c r="A244" s="14"/>
      <c r="B244" s="17"/>
      <c r="C244" s="17"/>
      <c r="D244" s="17"/>
      <c r="E244" s="17"/>
      <c r="F244" s="1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5"/>
      <c r="T244" s="13"/>
      <c r="U244" s="13"/>
      <c r="V244" s="13"/>
      <c r="W244" s="13"/>
      <c r="X244" s="13"/>
      <c r="Y244" s="13"/>
      <c r="Z244" s="13"/>
      <c r="AA244" s="13"/>
      <c r="AB244" s="14"/>
      <c r="AC244" s="14"/>
      <c r="AD244" s="14"/>
      <c r="AE244" s="14"/>
      <c r="AF244" s="14"/>
      <c r="AG244" s="14"/>
      <c r="AH244" s="14"/>
    </row>
    <row r="245" spans="1:34" ht="15">
      <c r="A245" s="14"/>
      <c r="B245" s="17"/>
      <c r="C245" s="17"/>
      <c r="D245" s="17"/>
      <c r="E245" s="17"/>
      <c r="F245" s="17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5"/>
      <c r="T245" s="13"/>
      <c r="U245" s="13"/>
      <c r="V245" s="13"/>
      <c r="W245" s="13"/>
      <c r="X245" s="13"/>
      <c r="Y245" s="13"/>
      <c r="Z245" s="13"/>
      <c r="AA245" s="13"/>
      <c r="AB245" s="14"/>
      <c r="AC245" s="14"/>
      <c r="AD245" s="14"/>
      <c r="AE245" s="14"/>
      <c r="AF245" s="14"/>
      <c r="AG245" s="14"/>
      <c r="AH245" s="14"/>
    </row>
    <row r="246" spans="1:34" ht="15">
      <c r="A246" s="14"/>
      <c r="B246" s="17"/>
      <c r="C246" s="17"/>
      <c r="D246" s="17"/>
      <c r="E246" s="17"/>
      <c r="F246" s="17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5"/>
      <c r="T246" s="13"/>
      <c r="U246" s="13"/>
      <c r="V246" s="13"/>
      <c r="W246" s="13"/>
      <c r="X246" s="13"/>
      <c r="Y246" s="13"/>
      <c r="Z246" s="13"/>
      <c r="AA246" s="13"/>
      <c r="AB246" s="14"/>
      <c r="AC246" s="14"/>
      <c r="AD246" s="14"/>
      <c r="AE246" s="14"/>
      <c r="AF246" s="14"/>
      <c r="AG246" s="14"/>
      <c r="AH246" s="14"/>
    </row>
    <row r="247" spans="1:34" ht="15">
      <c r="A247" s="14"/>
      <c r="B247" s="17"/>
      <c r="C247" s="17"/>
      <c r="D247" s="17"/>
      <c r="E247" s="17"/>
      <c r="F247" s="1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5"/>
      <c r="T247" s="13"/>
      <c r="U247" s="13"/>
      <c r="V247" s="13"/>
      <c r="W247" s="13"/>
      <c r="X247" s="13"/>
      <c r="Y247" s="13"/>
      <c r="Z247" s="13"/>
      <c r="AA247" s="13"/>
      <c r="AB247" s="14"/>
      <c r="AC247" s="14"/>
      <c r="AD247" s="14"/>
      <c r="AE247" s="14"/>
      <c r="AF247" s="14"/>
      <c r="AG247" s="14"/>
      <c r="AH247" s="14"/>
    </row>
    <row r="248" spans="1:34" ht="15">
      <c r="A248" s="14"/>
      <c r="B248" s="17"/>
      <c r="C248" s="17"/>
      <c r="D248" s="17"/>
      <c r="E248" s="17"/>
      <c r="F248" s="17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5"/>
      <c r="T248" s="13"/>
      <c r="U248" s="13"/>
      <c r="V248" s="13"/>
      <c r="W248" s="13"/>
      <c r="X248" s="13"/>
      <c r="Y248" s="13"/>
      <c r="Z248" s="13"/>
      <c r="AA248" s="13"/>
      <c r="AB248" s="14"/>
      <c r="AC248" s="14"/>
      <c r="AD248" s="14"/>
      <c r="AE248" s="14"/>
      <c r="AF248" s="14"/>
      <c r="AG248" s="14"/>
      <c r="AH248" s="14"/>
    </row>
    <row r="249" spans="1:34" ht="15">
      <c r="A249" s="14"/>
      <c r="B249" s="17"/>
      <c r="C249" s="17"/>
      <c r="D249" s="17"/>
      <c r="E249" s="17"/>
      <c r="F249" s="1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5"/>
      <c r="T249" s="13"/>
      <c r="U249" s="13"/>
      <c r="V249" s="13"/>
      <c r="W249" s="13"/>
      <c r="X249" s="13"/>
      <c r="Y249" s="13"/>
      <c r="Z249" s="13"/>
      <c r="AA249" s="13"/>
      <c r="AB249" s="14"/>
      <c r="AC249" s="14"/>
      <c r="AD249" s="14"/>
      <c r="AE249" s="14"/>
      <c r="AF249" s="14"/>
      <c r="AG249" s="14"/>
      <c r="AH249" s="14"/>
    </row>
    <row r="250" spans="1:34" ht="15">
      <c r="A250" s="14"/>
      <c r="B250" s="17"/>
      <c r="C250" s="17"/>
      <c r="D250" s="17"/>
      <c r="E250" s="17"/>
      <c r="F250" s="1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5"/>
      <c r="T250" s="13"/>
      <c r="U250" s="13"/>
      <c r="V250" s="13"/>
      <c r="W250" s="13"/>
      <c r="X250" s="13"/>
      <c r="Y250" s="13"/>
      <c r="Z250" s="13"/>
      <c r="AA250" s="13"/>
      <c r="AB250" s="14"/>
      <c r="AC250" s="14"/>
      <c r="AD250" s="14"/>
      <c r="AE250" s="14"/>
      <c r="AF250" s="14"/>
      <c r="AG250" s="14"/>
      <c r="AH250" s="14"/>
    </row>
    <row r="251" spans="1:34" ht="15">
      <c r="A251" s="14"/>
      <c r="B251" s="17"/>
      <c r="C251" s="17"/>
      <c r="D251" s="17"/>
      <c r="E251" s="17"/>
      <c r="F251" s="1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5"/>
      <c r="T251" s="13"/>
      <c r="U251" s="13"/>
      <c r="V251" s="13"/>
      <c r="W251" s="13"/>
      <c r="X251" s="13"/>
      <c r="Y251" s="13"/>
      <c r="Z251" s="13"/>
      <c r="AA251" s="13"/>
      <c r="AB251" s="14"/>
      <c r="AC251" s="14"/>
      <c r="AD251" s="14"/>
      <c r="AE251" s="14"/>
      <c r="AF251" s="14"/>
      <c r="AG251" s="14"/>
      <c r="AH251" s="14"/>
    </row>
    <row r="252" spans="1:34" ht="15">
      <c r="A252" s="14"/>
      <c r="B252" s="17"/>
      <c r="C252" s="17"/>
      <c r="D252" s="17"/>
      <c r="E252" s="17"/>
      <c r="F252" s="17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5"/>
      <c r="T252" s="13"/>
      <c r="U252" s="13"/>
      <c r="V252" s="13"/>
      <c r="W252" s="13"/>
      <c r="X252" s="13"/>
      <c r="Y252" s="13"/>
      <c r="Z252" s="13"/>
      <c r="AA252" s="13"/>
      <c r="AB252" s="14"/>
      <c r="AC252" s="14"/>
      <c r="AD252" s="14"/>
      <c r="AE252" s="14"/>
      <c r="AF252" s="14"/>
      <c r="AG252" s="14"/>
      <c r="AH252" s="14"/>
    </row>
    <row r="253" spans="1:34" ht="15">
      <c r="A253" s="14"/>
      <c r="B253" s="17"/>
      <c r="C253" s="17"/>
      <c r="D253" s="17"/>
      <c r="E253" s="17"/>
      <c r="F253" s="17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5"/>
      <c r="T253" s="13"/>
      <c r="U253" s="13"/>
      <c r="V253" s="13"/>
      <c r="W253" s="13"/>
      <c r="X253" s="13"/>
      <c r="Y253" s="13"/>
      <c r="Z253" s="13"/>
      <c r="AA253" s="13"/>
      <c r="AB253" s="14"/>
      <c r="AC253" s="14"/>
      <c r="AD253" s="14"/>
      <c r="AE253" s="14"/>
      <c r="AF253" s="14"/>
      <c r="AG253" s="14"/>
      <c r="AH253" s="14"/>
    </row>
    <row r="254" spans="1:34" ht="15">
      <c r="A254" s="14"/>
      <c r="B254" s="17"/>
      <c r="C254" s="17"/>
      <c r="D254" s="17"/>
      <c r="E254" s="17"/>
      <c r="F254" s="17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5"/>
      <c r="T254" s="13"/>
      <c r="U254" s="13"/>
      <c r="V254" s="13"/>
      <c r="W254" s="13"/>
      <c r="X254" s="13"/>
      <c r="Y254" s="13"/>
      <c r="Z254" s="13"/>
      <c r="AA254" s="13"/>
      <c r="AB254" s="14"/>
      <c r="AC254" s="14"/>
      <c r="AD254" s="14"/>
      <c r="AE254" s="14"/>
      <c r="AF254" s="14"/>
      <c r="AG254" s="14"/>
      <c r="AH254" s="14"/>
    </row>
    <row r="255" spans="1:34" ht="15">
      <c r="A255" s="14"/>
      <c r="B255" s="17"/>
      <c r="C255" s="17"/>
      <c r="D255" s="17"/>
      <c r="E255" s="17"/>
      <c r="F255" s="17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2"/>
      <c r="T255" s="13"/>
      <c r="U255" s="13"/>
      <c r="V255" s="13"/>
      <c r="W255" s="13"/>
      <c r="X255" s="13"/>
      <c r="Y255" s="13"/>
      <c r="Z255" s="13"/>
      <c r="AA255" s="13"/>
      <c r="AB255" s="14"/>
      <c r="AC255" s="14"/>
      <c r="AD255" s="14"/>
      <c r="AE255" s="14"/>
      <c r="AF255" s="14"/>
      <c r="AG255" s="14"/>
      <c r="AH255" s="14"/>
    </row>
    <row r="256" spans="1:34" ht="15">
      <c r="A256" s="14"/>
      <c r="B256" s="17"/>
      <c r="C256" s="17"/>
      <c r="D256" s="17"/>
      <c r="E256" s="17"/>
      <c r="F256" s="1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2"/>
      <c r="T256" s="13"/>
      <c r="U256" s="13"/>
      <c r="V256" s="13"/>
      <c r="W256" s="13"/>
      <c r="X256" s="13"/>
      <c r="Y256" s="13"/>
      <c r="Z256" s="13"/>
      <c r="AA256" s="13"/>
      <c r="AB256" s="14"/>
      <c r="AC256" s="14"/>
      <c r="AD256" s="14"/>
      <c r="AE256" s="14"/>
      <c r="AF256" s="14"/>
      <c r="AG256" s="14"/>
      <c r="AH256" s="14"/>
    </row>
    <row r="257" spans="1:34" ht="15">
      <c r="A257" s="14"/>
      <c r="B257" s="17"/>
      <c r="C257" s="17"/>
      <c r="D257" s="17"/>
      <c r="E257" s="17"/>
      <c r="F257" s="1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2"/>
      <c r="T257" s="13"/>
      <c r="U257" s="13"/>
      <c r="V257" s="13"/>
      <c r="W257" s="13"/>
      <c r="X257" s="13"/>
      <c r="Y257" s="13"/>
      <c r="Z257" s="13"/>
      <c r="AA257" s="13"/>
      <c r="AB257" s="14"/>
      <c r="AC257" s="14"/>
      <c r="AD257" s="14"/>
      <c r="AE257" s="14"/>
      <c r="AF257" s="14"/>
      <c r="AG257" s="14"/>
      <c r="AH257" s="14"/>
    </row>
    <row r="258" spans="1:34" ht="15">
      <c r="A258" s="14"/>
      <c r="B258" s="17"/>
      <c r="C258" s="17"/>
      <c r="D258" s="17"/>
      <c r="E258" s="17"/>
      <c r="F258" s="17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2"/>
      <c r="T258" s="13"/>
      <c r="U258" s="13"/>
      <c r="V258" s="13"/>
      <c r="W258" s="13"/>
      <c r="X258" s="13"/>
      <c r="Y258" s="13"/>
      <c r="Z258" s="13"/>
      <c r="AA258" s="13"/>
      <c r="AB258" s="14"/>
      <c r="AC258" s="14"/>
      <c r="AD258" s="14"/>
      <c r="AE258" s="14"/>
      <c r="AF258" s="14"/>
      <c r="AG258" s="14"/>
      <c r="AH258" s="14"/>
    </row>
    <row r="259" spans="1:34" ht="15">
      <c r="A259" s="14"/>
      <c r="B259" s="17"/>
      <c r="C259" s="17"/>
      <c r="D259" s="17"/>
      <c r="E259" s="17"/>
      <c r="F259" s="17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2"/>
      <c r="T259" s="13"/>
      <c r="U259" s="13"/>
      <c r="V259" s="13"/>
      <c r="W259" s="13"/>
      <c r="X259" s="13"/>
      <c r="Y259" s="13"/>
      <c r="Z259" s="13"/>
      <c r="AA259" s="13"/>
      <c r="AB259" s="14"/>
      <c r="AC259" s="14"/>
      <c r="AD259" s="14"/>
      <c r="AE259" s="14"/>
      <c r="AF259" s="14"/>
      <c r="AG259" s="14"/>
      <c r="AH259" s="14"/>
    </row>
    <row r="260" spans="1:34" ht="15">
      <c r="A260" s="14"/>
      <c r="B260" s="17"/>
      <c r="C260" s="17"/>
      <c r="D260" s="17"/>
      <c r="E260" s="17"/>
      <c r="F260" s="17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2"/>
      <c r="T260" s="13"/>
      <c r="U260" s="13"/>
      <c r="V260" s="13"/>
      <c r="W260" s="13"/>
      <c r="X260" s="13"/>
      <c r="Y260" s="13"/>
      <c r="Z260" s="13"/>
      <c r="AA260" s="13"/>
      <c r="AB260" s="14"/>
      <c r="AC260" s="14"/>
      <c r="AD260" s="14"/>
      <c r="AE260" s="14"/>
      <c r="AF260" s="14"/>
      <c r="AG260" s="14"/>
      <c r="AH260" s="14"/>
    </row>
    <row r="261" spans="1:34" ht="15">
      <c r="A261" s="14"/>
      <c r="B261" s="17"/>
      <c r="C261" s="17"/>
      <c r="D261" s="17"/>
      <c r="E261" s="17"/>
      <c r="F261" s="17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2"/>
      <c r="T261" s="13"/>
      <c r="U261" s="13"/>
      <c r="V261" s="13"/>
      <c r="W261" s="13"/>
      <c r="X261" s="13"/>
      <c r="Y261" s="13"/>
      <c r="Z261" s="13"/>
      <c r="AA261" s="13"/>
      <c r="AB261" s="14"/>
      <c r="AC261" s="14"/>
      <c r="AD261" s="14"/>
      <c r="AE261" s="14"/>
      <c r="AF261" s="14"/>
      <c r="AG261" s="14"/>
      <c r="AH261" s="14"/>
    </row>
    <row r="262" spans="1:34" ht="15">
      <c r="A262" s="14"/>
      <c r="B262" s="17"/>
      <c r="C262" s="17"/>
      <c r="D262" s="17"/>
      <c r="E262" s="17"/>
      <c r="F262" s="17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2"/>
      <c r="T262" s="13"/>
      <c r="U262" s="13"/>
      <c r="V262" s="13"/>
      <c r="W262" s="13"/>
      <c r="X262" s="13"/>
      <c r="Y262" s="13"/>
      <c r="Z262" s="13"/>
      <c r="AA262" s="13"/>
      <c r="AB262" s="14"/>
      <c r="AC262" s="14"/>
      <c r="AD262" s="14"/>
      <c r="AE262" s="14"/>
      <c r="AF262" s="14"/>
      <c r="AG262" s="14"/>
      <c r="AH262" s="14"/>
    </row>
    <row r="263" spans="1:34" ht="15">
      <c r="A263" s="14"/>
      <c r="B263" s="17"/>
      <c r="C263" s="17"/>
      <c r="D263" s="17"/>
      <c r="E263" s="17"/>
      <c r="F263" s="17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2"/>
      <c r="T263" s="13"/>
      <c r="U263" s="13"/>
      <c r="V263" s="13"/>
      <c r="W263" s="13"/>
      <c r="X263" s="13"/>
      <c r="Y263" s="13"/>
      <c r="Z263" s="13"/>
      <c r="AA263" s="13"/>
      <c r="AB263" s="14"/>
      <c r="AC263" s="14"/>
      <c r="AD263" s="14"/>
      <c r="AE263" s="14"/>
      <c r="AF263" s="14"/>
      <c r="AG263" s="14"/>
      <c r="AH263" s="14"/>
    </row>
    <row r="264" spans="1:34" ht="15">
      <c r="A264" s="14"/>
      <c r="B264" s="17"/>
      <c r="C264" s="17"/>
      <c r="D264" s="17"/>
      <c r="E264" s="17"/>
      <c r="F264" s="17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2"/>
      <c r="T264" s="13"/>
      <c r="U264" s="13"/>
      <c r="V264" s="13"/>
      <c r="W264" s="13"/>
      <c r="X264" s="13"/>
      <c r="Y264" s="13"/>
      <c r="Z264" s="13"/>
      <c r="AA264" s="13"/>
      <c r="AB264" s="14"/>
      <c r="AC264" s="14"/>
      <c r="AD264" s="14"/>
      <c r="AE264" s="14"/>
      <c r="AF264" s="14"/>
      <c r="AG264" s="14"/>
      <c r="AH264" s="14"/>
    </row>
    <row r="265" spans="1:34" ht="15">
      <c r="A265" s="14"/>
      <c r="B265" s="17"/>
      <c r="C265" s="17"/>
      <c r="D265" s="17"/>
      <c r="E265" s="17"/>
      <c r="F265" s="17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2"/>
      <c r="T265" s="13"/>
      <c r="U265" s="13"/>
      <c r="V265" s="13"/>
      <c r="W265" s="13"/>
      <c r="X265" s="13"/>
      <c r="Y265" s="13"/>
      <c r="Z265" s="13"/>
      <c r="AA265" s="13"/>
      <c r="AB265" s="14"/>
      <c r="AC265" s="14"/>
      <c r="AD265" s="14"/>
      <c r="AE265" s="14"/>
      <c r="AF265" s="14"/>
      <c r="AG265" s="14"/>
      <c r="AH265" s="14"/>
    </row>
    <row r="266" spans="1:34" ht="15">
      <c r="A266" s="14"/>
      <c r="B266" s="17"/>
      <c r="C266" s="17"/>
      <c r="D266" s="17"/>
      <c r="E266" s="17"/>
      <c r="F266" s="17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2"/>
      <c r="T266" s="13"/>
      <c r="U266" s="13"/>
      <c r="V266" s="13"/>
      <c r="W266" s="13"/>
      <c r="X266" s="13"/>
      <c r="Y266" s="13"/>
      <c r="Z266" s="13"/>
      <c r="AA266" s="13"/>
      <c r="AB266" s="14"/>
      <c r="AC266" s="14"/>
      <c r="AD266" s="14"/>
      <c r="AE266" s="14"/>
      <c r="AF266" s="14"/>
      <c r="AG266" s="14"/>
      <c r="AH266" s="14"/>
    </row>
    <row r="267" spans="1:34" ht="15">
      <c r="A267" s="14"/>
      <c r="B267" s="17"/>
      <c r="C267" s="17"/>
      <c r="D267" s="17"/>
      <c r="E267" s="17"/>
      <c r="F267" s="17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2"/>
      <c r="T267" s="13"/>
      <c r="U267" s="13"/>
      <c r="V267" s="13"/>
      <c r="W267" s="13"/>
      <c r="X267" s="13"/>
      <c r="Y267" s="13"/>
      <c r="Z267" s="13"/>
      <c r="AA267" s="13"/>
      <c r="AB267" s="14"/>
      <c r="AC267" s="14"/>
      <c r="AD267" s="14"/>
      <c r="AE267" s="14"/>
      <c r="AF267" s="14"/>
      <c r="AG267" s="14"/>
      <c r="AH267" s="14"/>
    </row>
    <row r="268" spans="1:34" ht="15">
      <c r="A268" s="14"/>
      <c r="B268" s="17"/>
      <c r="C268" s="17"/>
      <c r="D268" s="17"/>
      <c r="E268" s="17"/>
      <c r="F268" s="17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2"/>
      <c r="T268" s="13"/>
      <c r="U268" s="13"/>
      <c r="V268" s="13"/>
      <c r="W268" s="13"/>
      <c r="X268" s="13"/>
      <c r="Y268" s="13"/>
      <c r="Z268" s="13"/>
      <c r="AA268" s="13"/>
      <c r="AB268" s="14"/>
      <c r="AC268" s="14"/>
      <c r="AD268" s="14"/>
      <c r="AE268" s="14"/>
      <c r="AF268" s="14"/>
      <c r="AG268" s="14"/>
      <c r="AH268" s="14"/>
    </row>
    <row r="269" spans="1:34" ht="15">
      <c r="A269" s="14"/>
      <c r="B269" s="17"/>
      <c r="C269" s="17"/>
      <c r="D269" s="17"/>
      <c r="E269" s="17"/>
      <c r="F269" s="17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2"/>
      <c r="T269" s="13"/>
      <c r="U269" s="13"/>
      <c r="V269" s="13"/>
      <c r="W269" s="13"/>
      <c r="X269" s="13"/>
      <c r="Y269" s="13"/>
      <c r="Z269" s="13"/>
      <c r="AA269" s="13"/>
      <c r="AB269" s="14"/>
      <c r="AC269" s="14"/>
      <c r="AD269" s="14"/>
      <c r="AE269" s="14"/>
      <c r="AF269" s="14"/>
      <c r="AG269" s="14"/>
      <c r="AH269" s="14"/>
    </row>
    <row r="270" spans="1:34" ht="15">
      <c r="A270" s="14"/>
      <c r="B270" s="17"/>
      <c r="C270" s="17"/>
      <c r="D270" s="17"/>
      <c r="E270" s="17"/>
      <c r="F270" s="17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2"/>
      <c r="T270" s="13"/>
      <c r="U270" s="13"/>
      <c r="V270" s="13"/>
      <c r="W270" s="13"/>
      <c r="X270" s="13"/>
      <c r="Y270" s="13"/>
      <c r="Z270" s="13"/>
      <c r="AA270" s="13"/>
      <c r="AB270" s="14"/>
      <c r="AC270" s="14"/>
      <c r="AD270" s="14"/>
      <c r="AE270" s="14"/>
      <c r="AF270" s="14"/>
      <c r="AG270" s="14"/>
      <c r="AH270" s="14"/>
    </row>
    <row r="271" spans="1:34" ht="15">
      <c r="A271" s="14"/>
      <c r="B271" s="17"/>
      <c r="C271" s="17"/>
      <c r="D271" s="17"/>
      <c r="E271" s="17"/>
      <c r="F271" s="17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2"/>
      <c r="T271" s="13"/>
      <c r="U271" s="13"/>
      <c r="V271" s="13"/>
      <c r="W271" s="13"/>
      <c r="X271" s="13"/>
      <c r="Y271" s="13"/>
      <c r="Z271" s="13"/>
      <c r="AA271" s="13"/>
      <c r="AB271" s="14"/>
      <c r="AC271" s="14"/>
      <c r="AD271" s="14"/>
      <c r="AE271" s="14"/>
      <c r="AF271" s="14"/>
      <c r="AG271" s="14"/>
      <c r="AH271" s="14"/>
    </row>
    <row r="272" spans="1:34" ht="15">
      <c r="A272" s="14"/>
      <c r="B272" s="17"/>
      <c r="C272" s="17"/>
      <c r="D272" s="17"/>
      <c r="E272" s="17"/>
      <c r="F272" s="17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2"/>
      <c r="T272" s="13"/>
      <c r="U272" s="13"/>
      <c r="V272" s="13"/>
      <c r="W272" s="13"/>
      <c r="X272" s="13"/>
      <c r="Y272" s="13"/>
      <c r="Z272" s="13"/>
      <c r="AA272" s="13"/>
      <c r="AB272" s="14"/>
      <c r="AC272" s="14"/>
      <c r="AD272" s="14"/>
      <c r="AE272" s="14"/>
      <c r="AF272" s="14"/>
      <c r="AG272" s="14"/>
      <c r="AH272" s="14"/>
    </row>
    <row r="273" spans="1:34" ht="15">
      <c r="A273" s="14"/>
      <c r="B273" s="17"/>
      <c r="C273" s="17"/>
      <c r="D273" s="17"/>
      <c r="E273" s="17"/>
      <c r="F273" s="17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2"/>
      <c r="T273" s="13"/>
      <c r="U273" s="13"/>
      <c r="V273" s="13"/>
      <c r="W273" s="13"/>
      <c r="X273" s="13"/>
      <c r="Y273" s="13"/>
      <c r="Z273" s="13"/>
      <c r="AA273" s="13"/>
      <c r="AB273" s="14"/>
      <c r="AC273" s="14"/>
      <c r="AD273" s="14"/>
      <c r="AE273" s="14"/>
      <c r="AF273" s="14"/>
      <c r="AG273" s="14"/>
      <c r="AH273" s="14"/>
    </row>
    <row r="274" spans="1:34" ht="15">
      <c r="A274" s="14"/>
      <c r="B274" s="17"/>
      <c r="C274" s="17"/>
      <c r="D274" s="17"/>
      <c r="E274" s="17"/>
      <c r="F274" s="17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2"/>
      <c r="T274" s="13"/>
      <c r="U274" s="13"/>
      <c r="V274" s="13"/>
      <c r="W274" s="13"/>
      <c r="X274" s="13"/>
      <c r="Y274" s="13"/>
      <c r="Z274" s="13"/>
      <c r="AA274" s="13"/>
      <c r="AB274" s="14"/>
      <c r="AC274" s="14"/>
      <c r="AD274" s="14"/>
      <c r="AE274" s="14"/>
      <c r="AF274" s="14"/>
      <c r="AG274" s="14"/>
      <c r="AH274" s="14"/>
    </row>
    <row r="275" spans="1:34" ht="15">
      <c r="A275" s="14"/>
      <c r="B275" s="17"/>
      <c r="C275" s="17"/>
      <c r="D275" s="17"/>
      <c r="E275" s="17"/>
      <c r="F275" s="17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2"/>
      <c r="T275" s="13"/>
      <c r="U275" s="13"/>
      <c r="V275" s="13"/>
      <c r="W275" s="13"/>
      <c r="X275" s="13"/>
      <c r="Y275" s="13"/>
      <c r="Z275" s="13"/>
      <c r="AA275" s="13"/>
      <c r="AB275" s="14"/>
      <c r="AC275" s="14"/>
      <c r="AD275" s="14"/>
      <c r="AE275" s="14"/>
      <c r="AF275" s="14"/>
      <c r="AG275" s="14"/>
      <c r="AH275" s="14"/>
    </row>
    <row r="276" spans="1:34" ht="15">
      <c r="A276" s="14"/>
      <c r="B276" s="17"/>
      <c r="C276" s="17"/>
      <c r="D276" s="17"/>
      <c r="E276" s="17"/>
      <c r="F276" s="17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2"/>
      <c r="T276" s="13"/>
      <c r="U276" s="13"/>
      <c r="V276" s="13"/>
      <c r="W276" s="13"/>
      <c r="X276" s="13"/>
      <c r="Y276" s="13"/>
      <c r="Z276" s="13"/>
      <c r="AA276" s="13"/>
      <c r="AB276" s="14"/>
      <c r="AC276" s="14"/>
      <c r="AD276" s="14"/>
      <c r="AE276" s="14"/>
      <c r="AF276" s="14"/>
      <c r="AG276" s="14"/>
      <c r="AH276" s="14"/>
    </row>
    <row r="277" spans="1:34" ht="15">
      <c r="A277" s="14"/>
      <c r="B277" s="17"/>
      <c r="C277" s="17"/>
      <c r="D277" s="17"/>
      <c r="E277" s="17"/>
      <c r="F277" s="17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2"/>
      <c r="T277" s="13"/>
      <c r="U277" s="13"/>
      <c r="V277" s="13"/>
      <c r="W277" s="13"/>
      <c r="X277" s="13"/>
      <c r="Y277" s="13"/>
      <c r="Z277" s="13"/>
      <c r="AA277" s="13"/>
      <c r="AB277" s="14"/>
      <c r="AC277" s="14"/>
      <c r="AD277" s="14"/>
      <c r="AE277" s="14"/>
      <c r="AF277" s="14"/>
      <c r="AG277" s="14"/>
      <c r="AH277" s="14"/>
    </row>
    <row r="278" spans="1:34" ht="15">
      <c r="A278" s="14"/>
      <c r="B278" s="17"/>
      <c r="C278" s="17"/>
      <c r="D278" s="17"/>
      <c r="E278" s="17"/>
      <c r="F278" s="17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2"/>
      <c r="T278" s="13"/>
      <c r="U278" s="13"/>
      <c r="V278" s="13"/>
      <c r="W278" s="13"/>
      <c r="X278" s="13"/>
      <c r="Y278" s="13"/>
      <c r="Z278" s="13"/>
      <c r="AA278" s="13"/>
      <c r="AB278" s="14"/>
      <c r="AC278" s="14"/>
      <c r="AD278" s="14"/>
      <c r="AE278" s="14"/>
      <c r="AF278" s="14"/>
      <c r="AG278" s="14"/>
      <c r="AH278" s="14"/>
    </row>
    <row r="279" spans="1:34" ht="15">
      <c r="A279" s="14"/>
      <c r="B279" s="17"/>
      <c r="C279" s="17"/>
      <c r="D279" s="17"/>
      <c r="E279" s="17"/>
      <c r="F279" s="17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2"/>
      <c r="T279" s="13"/>
      <c r="U279" s="13"/>
      <c r="V279" s="13"/>
      <c r="W279" s="13"/>
      <c r="X279" s="13"/>
      <c r="Y279" s="13"/>
      <c r="Z279" s="13"/>
      <c r="AA279" s="13"/>
      <c r="AB279" s="14"/>
      <c r="AC279" s="14"/>
      <c r="AD279" s="14"/>
      <c r="AE279" s="14"/>
      <c r="AF279" s="14"/>
      <c r="AG279" s="14"/>
      <c r="AH279" s="14"/>
    </row>
    <row r="280" spans="1:34" ht="15">
      <c r="A280" s="14"/>
      <c r="B280" s="17"/>
      <c r="C280" s="17"/>
      <c r="D280" s="17"/>
      <c r="E280" s="17"/>
      <c r="F280" s="17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2"/>
      <c r="T280" s="13"/>
      <c r="U280" s="13"/>
      <c r="V280" s="13"/>
      <c r="W280" s="13"/>
      <c r="X280" s="13"/>
      <c r="Y280" s="13"/>
      <c r="Z280" s="13"/>
      <c r="AA280" s="13"/>
      <c r="AB280" s="14"/>
      <c r="AC280" s="14"/>
      <c r="AD280" s="14"/>
      <c r="AE280" s="14"/>
      <c r="AF280" s="14"/>
      <c r="AG280" s="14"/>
      <c r="AH280" s="14"/>
    </row>
    <row r="281" spans="1:34" ht="15">
      <c r="A281" s="14"/>
      <c r="B281" s="17"/>
      <c r="C281" s="17"/>
      <c r="D281" s="17"/>
      <c r="E281" s="17"/>
      <c r="F281" s="17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2"/>
      <c r="T281" s="13"/>
      <c r="U281" s="13"/>
      <c r="V281" s="13"/>
      <c r="W281" s="13"/>
      <c r="X281" s="13"/>
      <c r="Y281" s="13"/>
      <c r="Z281" s="13"/>
      <c r="AA281" s="13"/>
      <c r="AB281" s="14"/>
      <c r="AC281" s="14"/>
      <c r="AD281" s="14"/>
      <c r="AE281" s="14"/>
      <c r="AF281" s="14"/>
      <c r="AG281" s="14"/>
      <c r="AH281" s="14"/>
    </row>
    <row r="282" spans="1:34" ht="15">
      <c r="A282" s="14"/>
      <c r="B282" s="17"/>
      <c r="C282" s="17"/>
      <c r="D282" s="17"/>
      <c r="E282" s="17"/>
      <c r="F282" s="17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2"/>
      <c r="T282" s="13"/>
      <c r="U282" s="13"/>
      <c r="V282" s="13"/>
      <c r="W282" s="13"/>
      <c r="X282" s="13"/>
      <c r="Y282" s="13"/>
      <c r="Z282" s="13"/>
      <c r="AA282" s="13"/>
      <c r="AB282" s="14"/>
      <c r="AC282" s="14"/>
      <c r="AD282" s="14"/>
      <c r="AE282" s="14"/>
      <c r="AF282" s="14"/>
      <c r="AG282" s="14"/>
      <c r="AH282" s="14"/>
    </row>
    <row r="283" spans="1:34" ht="15">
      <c r="A283" s="14"/>
      <c r="B283" s="17"/>
      <c r="C283" s="17"/>
      <c r="D283" s="17"/>
      <c r="E283" s="17"/>
      <c r="F283" s="17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2"/>
      <c r="T283" s="13"/>
      <c r="U283" s="13"/>
      <c r="V283" s="13"/>
      <c r="W283" s="13"/>
      <c r="X283" s="13"/>
      <c r="Y283" s="13"/>
      <c r="Z283" s="13"/>
      <c r="AA283" s="13"/>
      <c r="AB283" s="14"/>
      <c r="AC283" s="14"/>
      <c r="AD283" s="14"/>
      <c r="AE283" s="14"/>
      <c r="AF283" s="14"/>
      <c r="AG283" s="14"/>
      <c r="AH283" s="14"/>
    </row>
    <row r="284" spans="1:34" ht="15">
      <c r="A284" s="14"/>
      <c r="B284" s="17"/>
      <c r="C284" s="17"/>
      <c r="D284" s="17"/>
      <c r="E284" s="17"/>
      <c r="F284" s="17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2"/>
      <c r="T284" s="13"/>
      <c r="U284" s="13"/>
      <c r="V284" s="13"/>
      <c r="W284" s="13"/>
      <c r="X284" s="13"/>
      <c r="Y284" s="13"/>
      <c r="Z284" s="13"/>
      <c r="AA284" s="13"/>
      <c r="AB284" s="14"/>
      <c r="AC284" s="14"/>
      <c r="AD284" s="14"/>
      <c r="AE284" s="14"/>
      <c r="AF284" s="14"/>
      <c r="AG284" s="14"/>
      <c r="AH284" s="14"/>
    </row>
    <row r="285" spans="1:34" ht="15">
      <c r="A285" s="14"/>
      <c r="B285" s="17"/>
      <c r="C285" s="17"/>
      <c r="D285" s="17"/>
      <c r="E285" s="17"/>
      <c r="F285" s="17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2"/>
      <c r="T285" s="13"/>
      <c r="U285" s="13"/>
      <c r="V285" s="13"/>
      <c r="W285" s="13"/>
      <c r="X285" s="13"/>
      <c r="Y285" s="13"/>
      <c r="Z285" s="13"/>
      <c r="AA285" s="13"/>
      <c r="AB285" s="14"/>
      <c r="AC285" s="14"/>
      <c r="AD285" s="14"/>
      <c r="AE285" s="14"/>
      <c r="AF285" s="14"/>
      <c r="AG285" s="14"/>
      <c r="AH285" s="14"/>
    </row>
    <row r="286" spans="1:34" ht="15">
      <c r="A286" s="14"/>
      <c r="B286" s="17"/>
      <c r="C286" s="17"/>
      <c r="D286" s="17"/>
      <c r="E286" s="17"/>
      <c r="F286" s="17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2"/>
      <c r="T286" s="13"/>
      <c r="U286" s="13"/>
      <c r="V286" s="13"/>
      <c r="W286" s="13"/>
      <c r="X286" s="13"/>
      <c r="Y286" s="13"/>
      <c r="Z286" s="13"/>
      <c r="AA286" s="13"/>
      <c r="AB286" s="14"/>
      <c r="AC286" s="14"/>
      <c r="AD286" s="14"/>
      <c r="AE286" s="14"/>
      <c r="AF286" s="14"/>
      <c r="AG286" s="14"/>
      <c r="AH286" s="14"/>
    </row>
    <row r="287" spans="1:34" ht="15">
      <c r="A287" s="14"/>
      <c r="B287" s="17"/>
      <c r="C287" s="17"/>
      <c r="D287" s="17"/>
      <c r="E287" s="17"/>
      <c r="F287" s="17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2"/>
      <c r="T287" s="13"/>
      <c r="U287" s="13"/>
      <c r="V287" s="13"/>
      <c r="W287" s="13"/>
      <c r="X287" s="13"/>
      <c r="Y287" s="13"/>
      <c r="Z287" s="13"/>
      <c r="AA287" s="13"/>
      <c r="AB287" s="14"/>
      <c r="AC287" s="14"/>
      <c r="AD287" s="14"/>
      <c r="AE287" s="14"/>
      <c r="AF287" s="14"/>
      <c r="AG287" s="14"/>
      <c r="AH287" s="14"/>
    </row>
    <row r="288" spans="1:34" ht="15">
      <c r="A288" s="14"/>
      <c r="B288" s="17"/>
      <c r="C288" s="17"/>
      <c r="D288" s="17"/>
      <c r="E288" s="17"/>
      <c r="F288" s="17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2"/>
      <c r="T288" s="13"/>
      <c r="U288" s="13"/>
      <c r="V288" s="13"/>
      <c r="W288" s="13"/>
      <c r="X288" s="13"/>
      <c r="Y288" s="13"/>
      <c r="Z288" s="13"/>
      <c r="AA288" s="13"/>
      <c r="AB288" s="14"/>
      <c r="AC288" s="14"/>
      <c r="AD288" s="14"/>
      <c r="AE288" s="14"/>
      <c r="AF288" s="14"/>
      <c r="AG288" s="14"/>
      <c r="AH288" s="14"/>
    </row>
    <row r="289" spans="1:34" ht="15">
      <c r="A289" s="14"/>
      <c r="B289" s="17"/>
      <c r="C289" s="17"/>
      <c r="D289" s="17"/>
      <c r="E289" s="17"/>
      <c r="F289" s="17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2"/>
      <c r="T289" s="13"/>
      <c r="U289" s="13"/>
      <c r="V289" s="13"/>
      <c r="W289" s="13"/>
      <c r="X289" s="13"/>
      <c r="Y289" s="13"/>
      <c r="Z289" s="13"/>
      <c r="AA289" s="13"/>
      <c r="AB289" s="14"/>
      <c r="AC289" s="14"/>
      <c r="AD289" s="14"/>
      <c r="AE289" s="14"/>
      <c r="AF289" s="14"/>
      <c r="AG289" s="14"/>
      <c r="AH289" s="14"/>
    </row>
    <row r="290" spans="1:34" ht="15">
      <c r="A290" s="14"/>
      <c r="B290" s="17"/>
      <c r="C290" s="17"/>
      <c r="D290" s="17"/>
      <c r="E290" s="17"/>
      <c r="F290" s="17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2"/>
      <c r="T290" s="13"/>
      <c r="U290" s="13"/>
      <c r="V290" s="13"/>
      <c r="W290" s="13"/>
      <c r="X290" s="13"/>
      <c r="Y290" s="13"/>
      <c r="Z290" s="13"/>
      <c r="AA290" s="13"/>
      <c r="AB290" s="14"/>
      <c r="AC290" s="14"/>
      <c r="AD290" s="14"/>
      <c r="AE290" s="14"/>
      <c r="AF290" s="14"/>
      <c r="AG290" s="14"/>
      <c r="AH290" s="14"/>
    </row>
    <row r="291" spans="1:34" ht="15">
      <c r="A291" s="14"/>
      <c r="B291" s="17"/>
      <c r="C291" s="17"/>
      <c r="D291" s="17"/>
      <c r="E291" s="17"/>
      <c r="F291" s="17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2"/>
      <c r="T291" s="13"/>
      <c r="U291" s="13"/>
      <c r="V291" s="13"/>
      <c r="W291" s="13"/>
      <c r="X291" s="13"/>
      <c r="Y291" s="13"/>
      <c r="Z291" s="13"/>
      <c r="AA291" s="13"/>
      <c r="AB291" s="14"/>
      <c r="AC291" s="14"/>
      <c r="AD291" s="14"/>
      <c r="AE291" s="14"/>
      <c r="AF291" s="14"/>
      <c r="AG291" s="14"/>
      <c r="AH291" s="14"/>
    </row>
    <row r="292" spans="1:34" ht="15">
      <c r="A292" s="14"/>
      <c r="B292" s="17"/>
      <c r="C292" s="17"/>
      <c r="D292" s="17"/>
      <c r="E292" s="17"/>
      <c r="F292" s="17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2"/>
      <c r="T292" s="13"/>
      <c r="U292" s="13"/>
      <c r="V292" s="13"/>
      <c r="W292" s="13"/>
      <c r="X292" s="13"/>
      <c r="Y292" s="13"/>
      <c r="Z292" s="13"/>
      <c r="AA292" s="13"/>
      <c r="AB292" s="14"/>
      <c r="AC292" s="14"/>
      <c r="AD292" s="14"/>
      <c r="AE292" s="14"/>
      <c r="AF292" s="14"/>
      <c r="AG292" s="14"/>
      <c r="AH292" s="14"/>
    </row>
    <row r="293" spans="1:34" ht="15">
      <c r="A293" s="14"/>
      <c r="B293" s="17"/>
      <c r="C293" s="17"/>
      <c r="D293" s="17"/>
      <c r="E293" s="17"/>
      <c r="F293" s="17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2"/>
      <c r="T293" s="13"/>
      <c r="U293" s="13"/>
      <c r="V293" s="13"/>
      <c r="W293" s="13"/>
      <c r="X293" s="13"/>
      <c r="Y293" s="13"/>
      <c r="Z293" s="13"/>
      <c r="AA293" s="13"/>
      <c r="AB293" s="14"/>
      <c r="AC293" s="14"/>
      <c r="AD293" s="14"/>
      <c r="AE293" s="14"/>
      <c r="AF293" s="14"/>
      <c r="AG293" s="14"/>
      <c r="AH293" s="14"/>
    </row>
    <row r="294" spans="1:34" ht="15">
      <c r="A294" s="14"/>
      <c r="B294" s="17"/>
      <c r="C294" s="17"/>
      <c r="D294" s="17"/>
      <c r="E294" s="17"/>
      <c r="F294" s="17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2"/>
      <c r="T294" s="13"/>
      <c r="U294" s="13"/>
      <c r="V294" s="13"/>
      <c r="W294" s="13"/>
      <c r="X294" s="13"/>
      <c r="Y294" s="13"/>
      <c r="Z294" s="13"/>
      <c r="AA294" s="13"/>
      <c r="AB294" s="14"/>
      <c r="AC294" s="14"/>
      <c r="AD294" s="14"/>
      <c r="AE294" s="14"/>
      <c r="AF294" s="14"/>
      <c r="AG294" s="14"/>
      <c r="AH294" s="14"/>
    </row>
    <row r="295" spans="1:34" ht="15">
      <c r="A295" s="14"/>
      <c r="B295" s="17"/>
      <c r="C295" s="17"/>
      <c r="D295" s="17"/>
      <c r="E295" s="17"/>
      <c r="F295" s="17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2"/>
      <c r="T295" s="13"/>
      <c r="U295" s="13"/>
      <c r="V295" s="13"/>
      <c r="W295" s="13"/>
      <c r="X295" s="13"/>
      <c r="Y295" s="13"/>
      <c r="Z295" s="13"/>
      <c r="AA295" s="13"/>
      <c r="AB295" s="14"/>
      <c r="AC295" s="14"/>
      <c r="AD295" s="14"/>
      <c r="AE295" s="14"/>
      <c r="AF295" s="14"/>
      <c r="AG295" s="14"/>
      <c r="AH295" s="14"/>
    </row>
    <row r="296" spans="1:34" ht="15">
      <c r="A296" s="14"/>
      <c r="B296" s="17"/>
      <c r="C296" s="17"/>
      <c r="D296" s="17"/>
      <c r="E296" s="17"/>
      <c r="F296" s="17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2"/>
      <c r="T296" s="13"/>
      <c r="U296" s="13"/>
      <c r="V296" s="13"/>
      <c r="W296" s="13"/>
      <c r="X296" s="13"/>
      <c r="Y296" s="13"/>
      <c r="Z296" s="13"/>
      <c r="AA296" s="13"/>
      <c r="AB296" s="14"/>
      <c r="AC296" s="14"/>
      <c r="AD296" s="14"/>
      <c r="AE296" s="14"/>
      <c r="AF296" s="14"/>
      <c r="AG296" s="14"/>
      <c r="AH296" s="14"/>
    </row>
    <row r="297" spans="1:34" ht="15">
      <c r="A297" s="14"/>
      <c r="B297" s="17"/>
      <c r="C297" s="17"/>
      <c r="D297" s="17"/>
      <c r="E297" s="17"/>
      <c r="F297" s="17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2"/>
      <c r="T297" s="13"/>
      <c r="U297" s="13"/>
      <c r="V297" s="13"/>
      <c r="W297" s="13"/>
      <c r="X297" s="13"/>
      <c r="Y297" s="13"/>
      <c r="Z297" s="13"/>
      <c r="AA297" s="13"/>
      <c r="AB297" s="14"/>
      <c r="AC297" s="14"/>
      <c r="AD297" s="14"/>
      <c r="AE297" s="14"/>
      <c r="AF297" s="14"/>
      <c r="AG297" s="14"/>
      <c r="AH297" s="14"/>
    </row>
    <row r="298" spans="1:34" ht="15">
      <c r="A298" s="14"/>
      <c r="B298" s="17"/>
      <c r="C298" s="17"/>
      <c r="D298" s="17"/>
      <c r="E298" s="17"/>
      <c r="F298" s="17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2"/>
      <c r="T298" s="13"/>
      <c r="U298" s="13"/>
      <c r="V298" s="13"/>
      <c r="W298" s="13"/>
      <c r="X298" s="13"/>
      <c r="Y298" s="13"/>
      <c r="Z298" s="13"/>
      <c r="AA298" s="13"/>
      <c r="AB298" s="14"/>
      <c r="AC298" s="14"/>
      <c r="AD298" s="14"/>
      <c r="AE298" s="14"/>
      <c r="AF298" s="14"/>
      <c r="AG298" s="14"/>
      <c r="AH298" s="14"/>
    </row>
    <row r="299" spans="1:34" ht="15">
      <c r="A299" s="14"/>
      <c r="B299" s="17"/>
      <c r="C299" s="17"/>
      <c r="D299" s="17"/>
      <c r="E299" s="17"/>
      <c r="F299" s="17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2"/>
      <c r="T299" s="13"/>
      <c r="U299" s="13"/>
      <c r="V299" s="13"/>
      <c r="W299" s="13"/>
      <c r="X299" s="13"/>
      <c r="Y299" s="13"/>
      <c r="Z299" s="13"/>
      <c r="AA299" s="13"/>
      <c r="AB299" s="14"/>
      <c r="AC299" s="14"/>
      <c r="AD299" s="14"/>
      <c r="AE299" s="14"/>
      <c r="AF299" s="14"/>
      <c r="AG299" s="14"/>
      <c r="AH299" s="14"/>
    </row>
    <row r="300" spans="1:34" ht="15">
      <c r="A300" s="14"/>
      <c r="B300" s="17"/>
      <c r="C300" s="17"/>
      <c r="D300" s="17"/>
      <c r="E300" s="17"/>
      <c r="F300" s="17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2"/>
      <c r="T300" s="13"/>
      <c r="U300" s="13"/>
      <c r="V300" s="13"/>
      <c r="W300" s="13"/>
      <c r="X300" s="13"/>
      <c r="Y300" s="13"/>
      <c r="Z300" s="13"/>
      <c r="AA300" s="13"/>
      <c r="AB300" s="14"/>
      <c r="AC300" s="14"/>
      <c r="AD300" s="14"/>
      <c r="AE300" s="14"/>
      <c r="AF300" s="14"/>
      <c r="AG300" s="14"/>
      <c r="AH300" s="14"/>
    </row>
    <row r="301" spans="1:34" ht="15">
      <c r="A301" s="14"/>
      <c r="B301" s="17"/>
      <c r="C301" s="17"/>
      <c r="D301" s="17"/>
      <c r="E301" s="17"/>
      <c r="F301" s="17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2"/>
      <c r="T301" s="13"/>
      <c r="U301" s="13"/>
      <c r="V301" s="13"/>
      <c r="W301" s="13"/>
      <c r="X301" s="13"/>
      <c r="Y301" s="13"/>
      <c r="Z301" s="13"/>
      <c r="AA301" s="13"/>
      <c r="AB301" s="14"/>
      <c r="AC301" s="14"/>
      <c r="AD301" s="14"/>
      <c r="AE301" s="14"/>
      <c r="AF301" s="14"/>
      <c r="AG301" s="14"/>
      <c r="AH301" s="14"/>
    </row>
    <row r="302" spans="1:34" ht="15">
      <c r="A302" s="14"/>
      <c r="B302" s="17"/>
      <c r="C302" s="17"/>
      <c r="D302" s="17"/>
      <c r="E302" s="17"/>
      <c r="F302" s="17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2"/>
      <c r="T302" s="13"/>
      <c r="U302" s="13"/>
      <c r="V302" s="13"/>
      <c r="W302" s="13"/>
      <c r="X302" s="13"/>
      <c r="Y302" s="13"/>
      <c r="Z302" s="13"/>
      <c r="AA302" s="13"/>
      <c r="AB302" s="14"/>
      <c r="AC302" s="14"/>
      <c r="AD302" s="14"/>
      <c r="AE302" s="14"/>
      <c r="AF302" s="14"/>
      <c r="AG302" s="14"/>
      <c r="AH302" s="14"/>
    </row>
    <row r="303" spans="1:34" ht="15">
      <c r="A303" s="14"/>
      <c r="B303" s="17"/>
      <c r="C303" s="17"/>
      <c r="D303" s="17"/>
      <c r="E303" s="17"/>
      <c r="F303" s="17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2"/>
      <c r="T303" s="13"/>
      <c r="U303" s="13"/>
      <c r="V303" s="13"/>
      <c r="W303" s="13"/>
      <c r="X303" s="13"/>
      <c r="Y303" s="13"/>
      <c r="Z303" s="13"/>
      <c r="AA303" s="13"/>
      <c r="AB303" s="14"/>
      <c r="AC303" s="14"/>
      <c r="AD303" s="14"/>
      <c r="AE303" s="14"/>
      <c r="AF303" s="14"/>
      <c r="AG303" s="14"/>
      <c r="AH303" s="14"/>
    </row>
    <row r="304" spans="1:34" ht="15">
      <c r="A304" s="14"/>
      <c r="B304" s="17"/>
      <c r="C304" s="17"/>
      <c r="D304" s="17"/>
      <c r="E304" s="17"/>
      <c r="F304" s="17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2"/>
      <c r="T304" s="13"/>
      <c r="U304" s="13"/>
      <c r="V304" s="13"/>
      <c r="W304" s="13"/>
      <c r="X304" s="13"/>
      <c r="Y304" s="13"/>
      <c r="Z304" s="13"/>
      <c r="AA304" s="13"/>
      <c r="AB304" s="14"/>
      <c r="AC304" s="14"/>
      <c r="AD304" s="14"/>
      <c r="AE304" s="14"/>
      <c r="AF304" s="14"/>
      <c r="AG304" s="14"/>
      <c r="AH304" s="14"/>
    </row>
    <row r="305" spans="1:34" ht="15">
      <c r="A305" s="14"/>
      <c r="B305" s="17"/>
      <c r="C305" s="17"/>
      <c r="D305" s="17"/>
      <c r="E305" s="17"/>
      <c r="F305" s="17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2"/>
      <c r="T305" s="13"/>
      <c r="U305" s="13"/>
      <c r="V305" s="13"/>
      <c r="W305" s="13"/>
      <c r="X305" s="13"/>
      <c r="Y305" s="13"/>
      <c r="Z305" s="13"/>
      <c r="AA305" s="13"/>
      <c r="AB305" s="14"/>
      <c r="AC305" s="14"/>
      <c r="AD305" s="14"/>
      <c r="AE305" s="14"/>
      <c r="AF305" s="14"/>
      <c r="AG305" s="14"/>
      <c r="AH305" s="14"/>
    </row>
    <row r="306" spans="1:34" ht="15">
      <c r="A306" s="14"/>
      <c r="B306" s="17"/>
      <c r="C306" s="17"/>
      <c r="D306" s="17"/>
      <c r="E306" s="17"/>
      <c r="F306" s="17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2"/>
      <c r="T306" s="13"/>
      <c r="U306" s="13"/>
      <c r="V306" s="13"/>
      <c r="W306" s="13"/>
      <c r="X306" s="13"/>
      <c r="Y306" s="13"/>
      <c r="Z306" s="13"/>
      <c r="AA306" s="13"/>
      <c r="AB306" s="14"/>
      <c r="AC306" s="14"/>
      <c r="AD306" s="14"/>
      <c r="AE306" s="14"/>
      <c r="AF306" s="14"/>
      <c r="AG306" s="14"/>
      <c r="AH306" s="14"/>
    </row>
    <row r="307" spans="1:34" ht="15">
      <c r="A307" s="14"/>
      <c r="B307" s="17"/>
      <c r="C307" s="17"/>
      <c r="D307" s="17"/>
      <c r="E307" s="17"/>
      <c r="F307" s="17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2"/>
      <c r="T307" s="13"/>
      <c r="U307" s="13"/>
      <c r="V307" s="13"/>
      <c r="W307" s="13"/>
      <c r="X307" s="13"/>
      <c r="Y307" s="13"/>
      <c r="Z307" s="13"/>
      <c r="AA307" s="13"/>
      <c r="AB307" s="14"/>
      <c r="AC307" s="14"/>
      <c r="AD307" s="14"/>
      <c r="AE307" s="14"/>
      <c r="AF307" s="14"/>
      <c r="AG307" s="14"/>
      <c r="AH307" s="14"/>
    </row>
    <row r="308" spans="1:34" ht="15">
      <c r="A308" s="14"/>
      <c r="B308" s="17"/>
      <c r="C308" s="17"/>
      <c r="D308" s="17"/>
      <c r="E308" s="17"/>
      <c r="F308" s="17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2"/>
      <c r="T308" s="13"/>
      <c r="U308" s="13"/>
      <c r="V308" s="13"/>
      <c r="W308" s="13"/>
      <c r="X308" s="13"/>
      <c r="Y308" s="13"/>
      <c r="Z308" s="13"/>
      <c r="AA308" s="13"/>
      <c r="AB308" s="14"/>
      <c r="AC308" s="14"/>
      <c r="AD308" s="14"/>
      <c r="AE308" s="14"/>
      <c r="AF308" s="14"/>
      <c r="AG308" s="14"/>
      <c r="AH308" s="14"/>
    </row>
    <row r="309" spans="1:34" ht="15">
      <c r="A309" s="14"/>
      <c r="B309" s="17"/>
      <c r="C309" s="17"/>
      <c r="D309" s="17"/>
      <c r="E309" s="17"/>
      <c r="F309" s="17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2"/>
      <c r="T309" s="13"/>
      <c r="U309" s="13"/>
      <c r="V309" s="13"/>
      <c r="W309" s="13"/>
      <c r="X309" s="13"/>
      <c r="Y309" s="13"/>
      <c r="Z309" s="13"/>
      <c r="AA309" s="13"/>
      <c r="AB309" s="14"/>
      <c r="AC309" s="14"/>
      <c r="AD309" s="14"/>
      <c r="AE309" s="14"/>
      <c r="AF309" s="14"/>
      <c r="AG309" s="14"/>
      <c r="AH309" s="14"/>
    </row>
    <row r="310" spans="1:34" ht="15">
      <c r="A310" s="14"/>
      <c r="B310" s="17"/>
      <c r="C310" s="17"/>
      <c r="D310" s="17"/>
      <c r="E310" s="17"/>
      <c r="F310" s="17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2"/>
      <c r="T310" s="13"/>
      <c r="U310" s="13"/>
      <c r="V310" s="13"/>
      <c r="W310" s="13"/>
      <c r="X310" s="13"/>
      <c r="Y310" s="13"/>
      <c r="Z310" s="13"/>
      <c r="AA310" s="13"/>
      <c r="AB310" s="14"/>
      <c r="AC310" s="14"/>
      <c r="AD310" s="14"/>
      <c r="AE310" s="14"/>
      <c r="AF310" s="14"/>
      <c r="AG310" s="14"/>
      <c r="AH310" s="14"/>
    </row>
    <row r="311" spans="1:34" ht="15">
      <c r="A311" s="14"/>
      <c r="B311" s="17"/>
      <c r="C311" s="17"/>
      <c r="D311" s="17"/>
      <c r="E311" s="17"/>
      <c r="F311" s="17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2"/>
      <c r="T311" s="13"/>
      <c r="U311" s="13"/>
      <c r="V311" s="13"/>
      <c r="W311" s="13"/>
      <c r="X311" s="13"/>
      <c r="Y311" s="13"/>
      <c r="Z311" s="13"/>
      <c r="AA311" s="13"/>
      <c r="AB311" s="14"/>
      <c r="AC311" s="14"/>
      <c r="AD311" s="14"/>
      <c r="AE311" s="14"/>
      <c r="AF311" s="14"/>
      <c r="AG311" s="14"/>
      <c r="AH311" s="14"/>
    </row>
    <row r="312" spans="1:34" ht="15">
      <c r="A312" s="14"/>
      <c r="B312" s="17"/>
      <c r="C312" s="17"/>
      <c r="D312" s="17"/>
      <c r="E312" s="17"/>
      <c r="F312" s="17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2"/>
      <c r="T312" s="13"/>
      <c r="U312" s="13"/>
      <c r="V312" s="13"/>
      <c r="W312" s="13"/>
      <c r="X312" s="13"/>
      <c r="Y312" s="13"/>
      <c r="Z312" s="13"/>
      <c r="AA312" s="13"/>
      <c r="AB312" s="14"/>
      <c r="AC312" s="14"/>
      <c r="AD312" s="14"/>
      <c r="AE312" s="14"/>
      <c r="AF312" s="14"/>
      <c r="AG312" s="14"/>
      <c r="AH312" s="14"/>
    </row>
    <row r="313" spans="1:34" ht="15">
      <c r="A313" s="14"/>
      <c r="B313" s="17"/>
      <c r="C313" s="17"/>
      <c r="D313" s="17"/>
      <c r="E313" s="17"/>
      <c r="F313" s="17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2"/>
      <c r="T313" s="13"/>
      <c r="U313" s="13"/>
      <c r="V313" s="13"/>
      <c r="W313" s="13"/>
      <c r="X313" s="13"/>
      <c r="Y313" s="13"/>
      <c r="Z313" s="13"/>
      <c r="AA313" s="13"/>
      <c r="AB313" s="14"/>
      <c r="AC313" s="14"/>
      <c r="AD313" s="14"/>
      <c r="AE313" s="14"/>
      <c r="AF313" s="14"/>
      <c r="AG313" s="14"/>
      <c r="AH313" s="14"/>
    </row>
    <row r="314" spans="1:34" ht="15">
      <c r="A314" s="14"/>
      <c r="B314" s="17"/>
      <c r="C314" s="17"/>
      <c r="D314" s="17"/>
      <c r="E314" s="17"/>
      <c r="F314" s="17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2"/>
      <c r="T314" s="13"/>
      <c r="U314" s="13"/>
      <c r="V314" s="13"/>
      <c r="W314" s="13"/>
      <c r="X314" s="13"/>
      <c r="Y314" s="13"/>
      <c r="Z314" s="13"/>
      <c r="AA314" s="13"/>
      <c r="AB314" s="14"/>
      <c r="AC314" s="14"/>
      <c r="AD314" s="14"/>
      <c r="AE314" s="14"/>
      <c r="AF314" s="14"/>
      <c r="AG314" s="14"/>
      <c r="AH314" s="14"/>
    </row>
    <row r="315" spans="1:34" ht="15">
      <c r="A315" s="14"/>
      <c r="B315" s="17"/>
      <c r="C315" s="17"/>
      <c r="D315" s="17"/>
      <c r="E315" s="17"/>
      <c r="F315" s="17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2"/>
      <c r="T315" s="13"/>
      <c r="U315" s="13"/>
      <c r="V315" s="13"/>
      <c r="W315" s="13"/>
      <c r="X315" s="13"/>
      <c r="Y315" s="13"/>
      <c r="Z315" s="13"/>
      <c r="AA315" s="13"/>
      <c r="AB315" s="14"/>
      <c r="AC315" s="14"/>
      <c r="AD315" s="14"/>
      <c r="AE315" s="14"/>
      <c r="AF315" s="14"/>
      <c r="AG315" s="14"/>
      <c r="AH315" s="14"/>
    </row>
    <row r="316" spans="1:34" ht="15">
      <c r="A316" s="14"/>
      <c r="B316" s="17"/>
      <c r="C316" s="17"/>
      <c r="D316" s="17"/>
      <c r="E316" s="17"/>
      <c r="F316" s="17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2"/>
      <c r="T316" s="13"/>
      <c r="U316" s="13"/>
      <c r="V316" s="13"/>
      <c r="W316" s="13"/>
      <c r="X316" s="13"/>
      <c r="Y316" s="13"/>
      <c r="Z316" s="13"/>
      <c r="AA316" s="13"/>
      <c r="AB316" s="14"/>
      <c r="AC316" s="14"/>
      <c r="AD316" s="14"/>
      <c r="AE316" s="14"/>
      <c r="AF316" s="14"/>
      <c r="AG316" s="14"/>
      <c r="AH316" s="14"/>
    </row>
    <row r="317" spans="1:34" ht="15">
      <c r="A317" s="14"/>
      <c r="B317" s="17"/>
      <c r="C317" s="17"/>
      <c r="D317" s="17"/>
      <c r="E317" s="17"/>
      <c r="F317" s="17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2"/>
      <c r="T317" s="13"/>
      <c r="U317" s="13"/>
      <c r="V317" s="13"/>
      <c r="W317" s="13"/>
      <c r="X317" s="13"/>
      <c r="Y317" s="13"/>
      <c r="Z317" s="13"/>
      <c r="AA317" s="13"/>
      <c r="AB317" s="14"/>
      <c r="AC317" s="14"/>
      <c r="AD317" s="14"/>
      <c r="AE317" s="14"/>
      <c r="AF317" s="14"/>
      <c r="AG317" s="14"/>
      <c r="AH317" s="14"/>
    </row>
    <row r="318" spans="1:34" ht="15">
      <c r="A318" s="14"/>
      <c r="B318" s="17"/>
      <c r="C318" s="17"/>
      <c r="D318" s="17"/>
      <c r="E318" s="17"/>
      <c r="F318" s="17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2"/>
      <c r="T318" s="13"/>
      <c r="U318" s="13"/>
      <c r="V318" s="13"/>
      <c r="W318" s="13"/>
      <c r="X318" s="13"/>
      <c r="Y318" s="13"/>
      <c r="Z318" s="13"/>
      <c r="AA318" s="13"/>
      <c r="AB318" s="14"/>
      <c r="AC318" s="14"/>
      <c r="AD318" s="14"/>
      <c r="AE318" s="14"/>
      <c r="AF318" s="14"/>
      <c r="AG318" s="14"/>
      <c r="AH318" s="14"/>
    </row>
    <row r="319" spans="1:34" ht="15">
      <c r="A319" s="14"/>
      <c r="B319" s="17"/>
      <c r="C319" s="17"/>
      <c r="D319" s="17"/>
      <c r="E319" s="17"/>
      <c r="F319" s="17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2"/>
      <c r="T319" s="13"/>
      <c r="U319" s="13"/>
      <c r="V319" s="13"/>
      <c r="W319" s="13"/>
      <c r="X319" s="13"/>
      <c r="Y319" s="13"/>
      <c r="Z319" s="13"/>
      <c r="AA319" s="13"/>
      <c r="AB319" s="14"/>
      <c r="AC319" s="14"/>
      <c r="AD319" s="14"/>
      <c r="AE319" s="14"/>
      <c r="AF319" s="14"/>
      <c r="AG319" s="14"/>
      <c r="AH319" s="14"/>
    </row>
    <row r="320" spans="1:34" ht="15">
      <c r="A320" s="14"/>
      <c r="B320" s="17"/>
      <c r="C320" s="17"/>
      <c r="D320" s="17"/>
      <c r="E320" s="17"/>
      <c r="F320" s="17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2"/>
      <c r="T320" s="13"/>
      <c r="U320" s="13"/>
      <c r="V320" s="13"/>
      <c r="W320" s="13"/>
      <c r="X320" s="13"/>
      <c r="Y320" s="13"/>
      <c r="Z320" s="13"/>
      <c r="AA320" s="13"/>
      <c r="AB320" s="14"/>
      <c r="AC320" s="14"/>
      <c r="AD320" s="14"/>
      <c r="AE320" s="14"/>
      <c r="AF320" s="14"/>
      <c r="AG320" s="14"/>
      <c r="AH320" s="14"/>
    </row>
    <row r="321" spans="1:34" ht="15">
      <c r="A321" s="14"/>
      <c r="B321" s="17"/>
      <c r="C321" s="17"/>
      <c r="D321" s="17"/>
      <c r="E321" s="17"/>
      <c r="F321" s="17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2"/>
      <c r="T321" s="13"/>
      <c r="U321" s="13"/>
      <c r="V321" s="13"/>
      <c r="W321" s="13"/>
      <c r="X321" s="13"/>
      <c r="Y321" s="13"/>
      <c r="Z321" s="13"/>
      <c r="AA321" s="13"/>
      <c r="AB321" s="14"/>
      <c r="AC321" s="14"/>
      <c r="AD321" s="14"/>
      <c r="AE321" s="14"/>
      <c r="AF321" s="14"/>
      <c r="AG321" s="14"/>
      <c r="AH321" s="14"/>
    </row>
    <row r="322" spans="1:34" ht="15">
      <c r="A322" s="14"/>
      <c r="B322" s="17"/>
      <c r="C322" s="17"/>
      <c r="D322" s="17"/>
      <c r="E322" s="17"/>
      <c r="F322" s="17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2"/>
      <c r="T322" s="13"/>
      <c r="U322" s="13"/>
      <c r="V322" s="13"/>
      <c r="W322" s="13"/>
      <c r="X322" s="13"/>
      <c r="Y322" s="13"/>
      <c r="Z322" s="13"/>
      <c r="AA322" s="13"/>
      <c r="AB322" s="14"/>
      <c r="AC322" s="14"/>
      <c r="AD322" s="14"/>
      <c r="AE322" s="14"/>
      <c r="AF322" s="14"/>
      <c r="AG322" s="14"/>
      <c r="AH322" s="14"/>
    </row>
    <row r="323" spans="1:34" ht="15">
      <c r="A323" s="14"/>
      <c r="B323" s="17"/>
      <c r="C323" s="17"/>
      <c r="D323" s="17"/>
      <c r="E323" s="17"/>
      <c r="F323" s="17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2"/>
      <c r="T323" s="13"/>
      <c r="U323" s="13"/>
      <c r="V323" s="13"/>
      <c r="W323" s="13"/>
      <c r="X323" s="13"/>
      <c r="Y323" s="13"/>
      <c r="Z323" s="13"/>
      <c r="AA323" s="13"/>
      <c r="AB323" s="14"/>
      <c r="AC323" s="14"/>
      <c r="AD323" s="14"/>
      <c r="AE323" s="14"/>
      <c r="AF323" s="14"/>
      <c r="AG323" s="14"/>
      <c r="AH323" s="14"/>
    </row>
    <row r="324" spans="1:34" ht="15">
      <c r="A324" s="14"/>
      <c r="B324" s="17"/>
      <c r="C324" s="17"/>
      <c r="D324" s="17"/>
      <c r="E324" s="17"/>
      <c r="F324" s="17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2"/>
      <c r="T324" s="13"/>
      <c r="U324" s="13"/>
      <c r="V324" s="13"/>
      <c r="W324" s="13"/>
      <c r="X324" s="13"/>
      <c r="Y324" s="13"/>
      <c r="Z324" s="13"/>
      <c r="AA324" s="13"/>
      <c r="AB324" s="14"/>
      <c r="AC324" s="14"/>
      <c r="AD324" s="14"/>
      <c r="AE324" s="14"/>
      <c r="AF324" s="14"/>
      <c r="AG324" s="14"/>
      <c r="AH324" s="14"/>
    </row>
    <row r="325" spans="1:34" ht="15">
      <c r="A325" s="14"/>
      <c r="B325" s="17"/>
      <c r="C325" s="17"/>
      <c r="D325" s="17"/>
      <c r="E325" s="17"/>
      <c r="F325" s="17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2"/>
      <c r="T325" s="13"/>
      <c r="U325" s="13"/>
      <c r="V325" s="13"/>
      <c r="W325" s="13"/>
      <c r="X325" s="13"/>
      <c r="Y325" s="13"/>
      <c r="Z325" s="13"/>
      <c r="AA325" s="13"/>
      <c r="AB325" s="14"/>
      <c r="AC325" s="14"/>
      <c r="AD325" s="14"/>
      <c r="AE325" s="14"/>
      <c r="AF325" s="14"/>
      <c r="AG325" s="14"/>
      <c r="AH325" s="14"/>
    </row>
    <row r="326" spans="1:34" ht="15">
      <c r="A326" s="14"/>
      <c r="B326" s="17"/>
      <c r="C326" s="17"/>
      <c r="D326" s="17"/>
      <c r="E326" s="17"/>
      <c r="F326" s="17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2"/>
      <c r="T326" s="13"/>
      <c r="U326" s="13"/>
      <c r="V326" s="13"/>
      <c r="W326" s="13"/>
      <c r="X326" s="13"/>
      <c r="Y326" s="13"/>
      <c r="Z326" s="13"/>
      <c r="AA326" s="13"/>
      <c r="AB326" s="14"/>
      <c r="AC326" s="14"/>
      <c r="AD326" s="14"/>
      <c r="AE326" s="14"/>
      <c r="AF326" s="14"/>
      <c r="AG326" s="14"/>
      <c r="AH326" s="14"/>
    </row>
    <row r="327" spans="1:34" ht="15">
      <c r="A327" s="14"/>
      <c r="B327" s="17"/>
      <c r="C327" s="17"/>
      <c r="D327" s="17"/>
      <c r="E327" s="17"/>
      <c r="F327" s="17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2"/>
      <c r="T327" s="13"/>
      <c r="U327" s="13"/>
      <c r="V327" s="13"/>
      <c r="W327" s="13"/>
      <c r="X327" s="13"/>
      <c r="Y327" s="13"/>
      <c r="Z327" s="13"/>
      <c r="AA327" s="13"/>
      <c r="AB327" s="14"/>
      <c r="AC327" s="14"/>
      <c r="AD327" s="14"/>
      <c r="AE327" s="14"/>
      <c r="AF327" s="14"/>
      <c r="AG327" s="14"/>
      <c r="AH327" s="14"/>
    </row>
    <row r="328" spans="1:34" ht="15">
      <c r="A328" s="14"/>
      <c r="B328" s="17"/>
      <c r="C328" s="17"/>
      <c r="D328" s="17"/>
      <c r="E328" s="17"/>
      <c r="F328" s="17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2"/>
      <c r="T328" s="13"/>
      <c r="U328" s="13"/>
      <c r="V328" s="13"/>
      <c r="W328" s="13"/>
      <c r="X328" s="13"/>
      <c r="Y328" s="13"/>
      <c r="Z328" s="13"/>
      <c r="AA328" s="13"/>
      <c r="AB328" s="14"/>
      <c r="AC328" s="14"/>
      <c r="AD328" s="14"/>
      <c r="AE328" s="14"/>
      <c r="AF328" s="14"/>
      <c r="AG328" s="14"/>
      <c r="AH328" s="14"/>
    </row>
    <row r="329" spans="1:34" ht="15">
      <c r="A329" s="14"/>
      <c r="B329" s="17"/>
      <c r="C329" s="17"/>
      <c r="D329" s="17"/>
      <c r="E329" s="17"/>
      <c r="F329" s="17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2"/>
      <c r="T329" s="13"/>
      <c r="U329" s="13"/>
      <c r="V329" s="13"/>
      <c r="W329" s="13"/>
      <c r="X329" s="13"/>
      <c r="Y329" s="13"/>
      <c r="Z329" s="13"/>
      <c r="AA329" s="13"/>
      <c r="AB329" s="14"/>
      <c r="AC329" s="14"/>
      <c r="AD329" s="14"/>
      <c r="AE329" s="14"/>
      <c r="AF329" s="14"/>
      <c r="AG329" s="14"/>
      <c r="AH329" s="14"/>
    </row>
    <row r="330" spans="1:34" ht="15">
      <c r="A330" s="14"/>
      <c r="B330" s="17"/>
      <c r="C330" s="17"/>
      <c r="D330" s="17"/>
      <c r="E330" s="17"/>
      <c r="F330" s="17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2"/>
      <c r="T330" s="13"/>
      <c r="U330" s="13"/>
      <c r="V330" s="13"/>
      <c r="W330" s="13"/>
      <c r="X330" s="13"/>
      <c r="Y330" s="13"/>
      <c r="Z330" s="13"/>
      <c r="AA330" s="13"/>
      <c r="AB330" s="14"/>
      <c r="AC330" s="14"/>
      <c r="AD330" s="14"/>
      <c r="AE330" s="14"/>
      <c r="AF330" s="14"/>
      <c r="AG330" s="14"/>
      <c r="AH330" s="14"/>
    </row>
    <row r="331" spans="1:34" ht="15">
      <c r="A331" s="14"/>
      <c r="B331" s="17"/>
      <c r="C331" s="17"/>
      <c r="D331" s="17"/>
      <c r="E331" s="17"/>
      <c r="F331" s="17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2"/>
      <c r="T331" s="13"/>
      <c r="U331" s="13"/>
      <c r="V331" s="13"/>
      <c r="W331" s="13"/>
      <c r="X331" s="13"/>
      <c r="Y331" s="13"/>
      <c r="Z331" s="13"/>
      <c r="AA331" s="13"/>
      <c r="AB331" s="14"/>
      <c r="AC331" s="14"/>
      <c r="AD331" s="14"/>
      <c r="AE331" s="14"/>
      <c r="AF331" s="14"/>
      <c r="AG331" s="14"/>
      <c r="AH331" s="14"/>
    </row>
    <row r="332" spans="1:34" ht="15">
      <c r="A332" s="14"/>
      <c r="B332" s="17"/>
      <c r="C332" s="17"/>
      <c r="D332" s="17"/>
      <c r="E332" s="17"/>
      <c r="F332" s="17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2"/>
      <c r="T332" s="13"/>
      <c r="U332" s="13"/>
      <c r="V332" s="13"/>
      <c r="W332" s="13"/>
      <c r="X332" s="13"/>
      <c r="Y332" s="13"/>
      <c r="Z332" s="13"/>
      <c r="AA332" s="13"/>
      <c r="AB332" s="14"/>
      <c r="AC332" s="14"/>
      <c r="AD332" s="14"/>
      <c r="AE332" s="14"/>
      <c r="AF332" s="14"/>
      <c r="AG332" s="14"/>
      <c r="AH332" s="14"/>
    </row>
    <row r="333" spans="1:34" ht="15">
      <c r="A333" s="14"/>
      <c r="B333" s="17"/>
      <c r="C333" s="17"/>
      <c r="D333" s="17"/>
      <c r="E333" s="17"/>
      <c r="F333" s="17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2"/>
      <c r="T333" s="13"/>
      <c r="U333" s="13"/>
      <c r="V333" s="13"/>
      <c r="W333" s="13"/>
      <c r="X333" s="13"/>
      <c r="Y333" s="13"/>
      <c r="Z333" s="13"/>
      <c r="AA333" s="13"/>
      <c r="AB333" s="14"/>
      <c r="AC333" s="14"/>
      <c r="AD333" s="14"/>
      <c r="AE333" s="14"/>
      <c r="AF333" s="14"/>
      <c r="AG333" s="14"/>
      <c r="AH333" s="14"/>
    </row>
    <row r="334" spans="1:34" ht="15">
      <c r="A334" s="14"/>
      <c r="B334" s="17"/>
      <c r="C334" s="17"/>
      <c r="D334" s="17"/>
      <c r="E334" s="17"/>
      <c r="F334" s="17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2"/>
      <c r="T334" s="13"/>
      <c r="U334" s="13"/>
      <c r="V334" s="13"/>
      <c r="W334" s="13"/>
      <c r="X334" s="13"/>
      <c r="Y334" s="13"/>
      <c r="Z334" s="13"/>
      <c r="AA334" s="13"/>
      <c r="AB334" s="14"/>
      <c r="AC334" s="14"/>
      <c r="AD334" s="14"/>
      <c r="AE334" s="14"/>
      <c r="AF334" s="14"/>
      <c r="AG334" s="14"/>
      <c r="AH334" s="14"/>
    </row>
    <row r="335" spans="1:34" ht="15">
      <c r="A335" s="14"/>
      <c r="B335" s="17"/>
      <c r="C335" s="17"/>
      <c r="D335" s="17"/>
      <c r="E335" s="17"/>
      <c r="F335" s="17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2"/>
      <c r="T335" s="13"/>
      <c r="U335" s="13"/>
      <c r="V335" s="13"/>
      <c r="W335" s="13"/>
      <c r="X335" s="13"/>
      <c r="Y335" s="13"/>
      <c r="Z335" s="13"/>
      <c r="AA335" s="13"/>
      <c r="AB335" s="14"/>
      <c r="AC335" s="14"/>
      <c r="AD335" s="14"/>
      <c r="AE335" s="14"/>
      <c r="AF335" s="14"/>
      <c r="AG335" s="14"/>
      <c r="AH335" s="14"/>
    </row>
    <row r="336" spans="1:34" ht="15">
      <c r="A336" s="14"/>
      <c r="B336" s="17"/>
      <c r="C336" s="17"/>
      <c r="D336" s="17"/>
      <c r="E336" s="17"/>
      <c r="F336" s="17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2"/>
      <c r="T336" s="13"/>
      <c r="U336" s="13"/>
      <c r="V336" s="13"/>
      <c r="W336" s="13"/>
      <c r="X336" s="13"/>
      <c r="Y336" s="13"/>
      <c r="Z336" s="13"/>
      <c r="AA336" s="13"/>
      <c r="AB336" s="14"/>
      <c r="AC336" s="14"/>
      <c r="AD336" s="14"/>
      <c r="AE336" s="14"/>
      <c r="AF336" s="14"/>
      <c r="AG336" s="14"/>
      <c r="AH336" s="14"/>
    </row>
    <row r="337" spans="1:34" ht="15">
      <c r="A337" s="14"/>
      <c r="B337" s="17"/>
      <c r="C337" s="17"/>
      <c r="D337" s="17"/>
      <c r="E337" s="17"/>
      <c r="F337" s="17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2"/>
      <c r="T337" s="13"/>
      <c r="U337" s="13"/>
      <c r="V337" s="13"/>
      <c r="W337" s="13"/>
      <c r="X337" s="13"/>
      <c r="Y337" s="13"/>
      <c r="Z337" s="13"/>
      <c r="AA337" s="13"/>
      <c r="AB337" s="14"/>
      <c r="AC337" s="14"/>
      <c r="AD337" s="14"/>
      <c r="AE337" s="14"/>
      <c r="AF337" s="14"/>
      <c r="AG337" s="14"/>
      <c r="AH337" s="14"/>
    </row>
    <row r="338" spans="1:34" ht="15">
      <c r="A338" s="14"/>
      <c r="B338" s="17"/>
      <c r="C338" s="17"/>
      <c r="D338" s="17"/>
      <c r="E338" s="17"/>
      <c r="F338" s="17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2"/>
      <c r="T338" s="13"/>
      <c r="U338" s="13"/>
      <c r="V338" s="13"/>
      <c r="W338" s="13"/>
      <c r="X338" s="13"/>
      <c r="Y338" s="13"/>
      <c r="Z338" s="13"/>
      <c r="AA338" s="13"/>
      <c r="AB338" s="14"/>
      <c r="AC338" s="14"/>
      <c r="AD338" s="14"/>
      <c r="AE338" s="14"/>
      <c r="AF338" s="14"/>
      <c r="AG338" s="14"/>
      <c r="AH338" s="14"/>
    </row>
    <row r="339" spans="1:34" ht="15">
      <c r="A339" s="14"/>
      <c r="B339" s="17"/>
      <c r="C339" s="17"/>
      <c r="D339" s="17"/>
      <c r="E339" s="17"/>
      <c r="F339" s="17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2"/>
      <c r="T339" s="13"/>
      <c r="U339" s="13"/>
      <c r="V339" s="13"/>
      <c r="W339" s="13"/>
      <c r="X339" s="13"/>
      <c r="Y339" s="13"/>
      <c r="Z339" s="13"/>
      <c r="AA339" s="13"/>
      <c r="AB339" s="14"/>
      <c r="AC339" s="14"/>
      <c r="AD339" s="14"/>
      <c r="AE339" s="14"/>
      <c r="AF339" s="14"/>
      <c r="AG339" s="14"/>
      <c r="AH339" s="14"/>
    </row>
    <row r="340" spans="1:34" ht="15">
      <c r="A340" s="14"/>
      <c r="B340" s="17"/>
      <c r="C340" s="17"/>
      <c r="D340" s="17"/>
      <c r="E340" s="17"/>
      <c r="F340" s="17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2"/>
      <c r="T340" s="13"/>
      <c r="U340" s="13"/>
      <c r="V340" s="13"/>
      <c r="W340" s="13"/>
      <c r="X340" s="13"/>
      <c r="Y340" s="13"/>
      <c r="Z340" s="13"/>
      <c r="AA340" s="13"/>
      <c r="AB340" s="14"/>
      <c r="AC340" s="14"/>
      <c r="AD340" s="14"/>
      <c r="AE340" s="14"/>
      <c r="AF340" s="14"/>
      <c r="AG340" s="14"/>
      <c r="AH340" s="14"/>
    </row>
    <row r="341" spans="1:34" ht="15">
      <c r="A341" s="14"/>
      <c r="B341" s="17"/>
      <c r="C341" s="17"/>
      <c r="D341" s="17"/>
      <c r="E341" s="17"/>
      <c r="F341" s="17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2"/>
      <c r="T341" s="13"/>
      <c r="U341" s="13"/>
      <c r="V341" s="13"/>
      <c r="W341" s="13"/>
      <c r="X341" s="13"/>
      <c r="Y341" s="13"/>
      <c r="Z341" s="13"/>
      <c r="AA341" s="13"/>
      <c r="AB341" s="14"/>
      <c r="AC341" s="14"/>
      <c r="AD341" s="14"/>
      <c r="AE341" s="14"/>
      <c r="AF341" s="14"/>
      <c r="AG341" s="14"/>
      <c r="AH341" s="14"/>
    </row>
    <row r="342" spans="1:34" ht="15">
      <c r="A342" s="14"/>
      <c r="B342" s="17"/>
      <c r="C342" s="17"/>
      <c r="D342" s="17"/>
      <c r="E342" s="17"/>
      <c r="F342" s="17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2"/>
      <c r="T342" s="13"/>
      <c r="U342" s="13"/>
      <c r="V342" s="13"/>
      <c r="W342" s="13"/>
      <c r="X342" s="13"/>
      <c r="Y342" s="13"/>
      <c r="Z342" s="13"/>
      <c r="AA342" s="13"/>
      <c r="AB342" s="14"/>
      <c r="AC342" s="14"/>
      <c r="AD342" s="14"/>
      <c r="AE342" s="14"/>
      <c r="AF342" s="14"/>
      <c r="AG342" s="14"/>
      <c r="AH342" s="14"/>
    </row>
    <row r="343" spans="1:34" ht="15">
      <c r="A343" s="14"/>
      <c r="B343" s="17"/>
      <c r="C343" s="17"/>
      <c r="D343" s="17"/>
      <c r="E343" s="17"/>
      <c r="F343" s="17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2"/>
      <c r="T343" s="13"/>
      <c r="U343" s="13"/>
      <c r="V343" s="13"/>
      <c r="W343" s="13"/>
      <c r="X343" s="13"/>
      <c r="Y343" s="13"/>
      <c r="Z343" s="13"/>
      <c r="AA343" s="13"/>
      <c r="AB343" s="14"/>
      <c r="AC343" s="14"/>
      <c r="AD343" s="14"/>
      <c r="AE343" s="14"/>
      <c r="AF343" s="14"/>
      <c r="AG343" s="14"/>
      <c r="AH343" s="14"/>
    </row>
    <row r="344" spans="1:34" ht="15">
      <c r="A344" s="14"/>
      <c r="B344" s="17"/>
      <c r="C344" s="17"/>
      <c r="D344" s="17"/>
      <c r="E344" s="17"/>
      <c r="F344" s="17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2"/>
      <c r="T344" s="13"/>
      <c r="U344" s="13"/>
      <c r="V344" s="13"/>
      <c r="W344" s="13"/>
      <c r="X344" s="13"/>
      <c r="Y344" s="13"/>
      <c r="Z344" s="13"/>
      <c r="AA344" s="13"/>
      <c r="AB344" s="14"/>
      <c r="AC344" s="14"/>
      <c r="AD344" s="14"/>
      <c r="AE344" s="14"/>
      <c r="AF344" s="14"/>
      <c r="AG344" s="14"/>
      <c r="AH344" s="14"/>
    </row>
    <row r="345" spans="1:34" ht="15">
      <c r="A345" s="14"/>
      <c r="B345" s="17"/>
      <c r="C345" s="17"/>
      <c r="D345" s="17"/>
      <c r="E345" s="17"/>
      <c r="F345" s="17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2"/>
      <c r="T345" s="13"/>
      <c r="U345" s="13"/>
      <c r="V345" s="13"/>
      <c r="W345" s="13"/>
      <c r="X345" s="13"/>
      <c r="Y345" s="13"/>
      <c r="Z345" s="13"/>
      <c r="AA345" s="13"/>
      <c r="AB345" s="14"/>
      <c r="AC345" s="14"/>
      <c r="AD345" s="14"/>
      <c r="AE345" s="14"/>
      <c r="AF345" s="14"/>
      <c r="AG345" s="14"/>
      <c r="AH345" s="14"/>
    </row>
    <row r="346" spans="1:34" ht="15">
      <c r="A346" s="14"/>
      <c r="B346" s="17"/>
      <c r="C346" s="17"/>
      <c r="D346" s="17"/>
      <c r="E346" s="17"/>
      <c r="F346" s="17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2"/>
      <c r="T346" s="13"/>
      <c r="U346" s="13"/>
      <c r="V346" s="13"/>
      <c r="W346" s="13"/>
      <c r="X346" s="13"/>
      <c r="Y346" s="13"/>
      <c r="Z346" s="13"/>
      <c r="AA346" s="13"/>
      <c r="AB346" s="14"/>
      <c r="AC346" s="14"/>
      <c r="AD346" s="14"/>
      <c r="AE346" s="14"/>
      <c r="AF346" s="14"/>
      <c r="AG346" s="14"/>
      <c r="AH346" s="14"/>
    </row>
    <row r="347" spans="1:34" ht="15">
      <c r="A347" s="14"/>
      <c r="B347" s="17"/>
      <c r="C347" s="17"/>
      <c r="D347" s="17"/>
      <c r="E347" s="17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2"/>
      <c r="T347" s="13"/>
      <c r="U347" s="13"/>
      <c r="V347" s="13"/>
      <c r="W347" s="13"/>
      <c r="X347" s="13"/>
      <c r="Y347" s="13"/>
      <c r="Z347" s="13"/>
      <c r="AA347" s="13"/>
      <c r="AB347" s="14"/>
      <c r="AC347" s="14"/>
      <c r="AD347" s="14"/>
      <c r="AE347" s="14"/>
      <c r="AF347" s="14"/>
      <c r="AG347" s="14"/>
      <c r="AH347" s="14"/>
    </row>
    <row r="348" spans="1:34" ht="15">
      <c r="A348" s="14"/>
      <c r="B348" s="17"/>
      <c r="C348" s="17"/>
      <c r="D348" s="17"/>
      <c r="E348" s="17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2"/>
      <c r="T348" s="13"/>
      <c r="U348" s="13"/>
      <c r="V348" s="13"/>
      <c r="W348" s="13"/>
      <c r="X348" s="13"/>
      <c r="Y348" s="13"/>
      <c r="Z348" s="13"/>
      <c r="AA348" s="13"/>
      <c r="AB348" s="14"/>
      <c r="AC348" s="14"/>
      <c r="AD348" s="14"/>
      <c r="AE348" s="14"/>
      <c r="AF348" s="14"/>
      <c r="AG348" s="14"/>
      <c r="AH348" s="14"/>
    </row>
    <row r="349" spans="1:34" ht="15">
      <c r="A349" s="14"/>
      <c r="B349" s="17"/>
      <c r="C349" s="17"/>
      <c r="D349" s="17"/>
      <c r="E349" s="17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2"/>
      <c r="T349" s="13"/>
      <c r="U349" s="13"/>
      <c r="V349" s="13"/>
      <c r="W349" s="13"/>
      <c r="X349" s="13"/>
      <c r="Y349" s="13"/>
      <c r="Z349" s="13"/>
      <c r="AA349" s="13"/>
      <c r="AB349" s="14"/>
      <c r="AC349" s="14"/>
      <c r="AD349" s="14"/>
      <c r="AE349" s="14"/>
      <c r="AF349" s="14"/>
      <c r="AG349" s="14"/>
      <c r="AH349" s="14"/>
    </row>
    <row r="350" spans="1:34" ht="15">
      <c r="A350" s="14"/>
      <c r="B350" s="17"/>
      <c r="C350" s="17"/>
      <c r="D350" s="17"/>
      <c r="E350" s="17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2"/>
      <c r="T350" s="13"/>
      <c r="U350" s="13"/>
      <c r="V350" s="13"/>
      <c r="W350" s="13"/>
      <c r="X350" s="13"/>
      <c r="Y350" s="13"/>
      <c r="Z350" s="13"/>
      <c r="AA350" s="13"/>
      <c r="AB350" s="14"/>
      <c r="AC350" s="14"/>
      <c r="AD350" s="14"/>
      <c r="AE350" s="14"/>
      <c r="AF350" s="14"/>
      <c r="AG350" s="14"/>
      <c r="AH350" s="14"/>
    </row>
    <row r="351" spans="1:34" ht="15">
      <c r="A351" s="14"/>
      <c r="B351" s="17"/>
      <c r="C351" s="17"/>
      <c r="D351" s="17"/>
      <c r="E351" s="17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2"/>
      <c r="T351" s="13"/>
      <c r="U351" s="13"/>
      <c r="V351" s="13"/>
      <c r="W351" s="13"/>
      <c r="X351" s="13"/>
      <c r="Y351" s="13"/>
      <c r="Z351" s="13"/>
      <c r="AA351" s="13"/>
      <c r="AB351" s="14"/>
      <c r="AC351" s="14"/>
      <c r="AD351" s="14"/>
      <c r="AE351" s="14"/>
      <c r="AF351" s="14"/>
      <c r="AG351" s="14"/>
      <c r="AH351" s="14"/>
    </row>
    <row r="352" spans="1:34" ht="15">
      <c r="A352" s="14"/>
      <c r="B352" s="17"/>
      <c r="C352" s="17"/>
      <c r="D352" s="17"/>
      <c r="E352" s="17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2"/>
      <c r="T352" s="13"/>
      <c r="U352" s="13"/>
      <c r="V352" s="13"/>
      <c r="W352" s="13"/>
      <c r="X352" s="13"/>
      <c r="Y352" s="13"/>
      <c r="Z352" s="13"/>
      <c r="AA352" s="13"/>
      <c r="AB352" s="14"/>
      <c r="AC352" s="14"/>
      <c r="AD352" s="14"/>
      <c r="AE352" s="14"/>
      <c r="AF352" s="14"/>
      <c r="AG352" s="14"/>
      <c r="AH352" s="14"/>
    </row>
    <row r="353" spans="1:34" ht="15">
      <c r="A353" s="14"/>
      <c r="B353" s="17"/>
      <c r="C353" s="17"/>
      <c r="D353" s="17"/>
      <c r="E353" s="17"/>
      <c r="F353" s="17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2"/>
      <c r="T353" s="13"/>
      <c r="U353" s="13"/>
      <c r="V353" s="13"/>
      <c r="W353" s="13"/>
      <c r="X353" s="13"/>
      <c r="Y353" s="13"/>
      <c r="Z353" s="13"/>
      <c r="AA353" s="13"/>
      <c r="AB353" s="14"/>
      <c r="AC353" s="14"/>
      <c r="AD353" s="14"/>
      <c r="AE353" s="14"/>
      <c r="AF353" s="14"/>
      <c r="AG353" s="14"/>
      <c r="AH353" s="14"/>
    </row>
    <row r="354" spans="1:34" ht="15">
      <c r="A354" s="14"/>
      <c r="B354" s="17"/>
      <c r="C354" s="17"/>
      <c r="D354" s="17"/>
      <c r="E354" s="17"/>
      <c r="F354" s="17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2"/>
      <c r="T354" s="13"/>
      <c r="U354" s="13"/>
      <c r="V354" s="13"/>
      <c r="W354" s="13"/>
      <c r="X354" s="13"/>
      <c r="Y354" s="13"/>
      <c r="Z354" s="13"/>
      <c r="AA354" s="13"/>
      <c r="AB354" s="14"/>
      <c r="AC354" s="14"/>
      <c r="AD354" s="14"/>
      <c r="AE354" s="14"/>
      <c r="AF354" s="14"/>
      <c r="AG354" s="14"/>
      <c r="AH354" s="14"/>
    </row>
    <row r="355" spans="1:34" ht="15">
      <c r="A355" s="14"/>
      <c r="B355" s="17"/>
      <c r="C355" s="17"/>
      <c r="D355" s="17"/>
      <c r="E355" s="17"/>
      <c r="F355" s="17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2"/>
      <c r="T355" s="13"/>
      <c r="U355" s="13"/>
      <c r="V355" s="13"/>
      <c r="W355" s="13"/>
      <c r="X355" s="13"/>
      <c r="Y355" s="13"/>
      <c r="Z355" s="13"/>
      <c r="AA355" s="13"/>
      <c r="AB355" s="14"/>
      <c r="AC355" s="14"/>
      <c r="AD355" s="14"/>
      <c r="AE355" s="14"/>
      <c r="AF355" s="14"/>
      <c r="AG355" s="14"/>
      <c r="AH355" s="14"/>
    </row>
    <row r="356" spans="1:34" ht="15">
      <c r="A356" s="14"/>
      <c r="B356" s="17"/>
      <c r="C356" s="17"/>
      <c r="D356" s="17"/>
      <c r="E356" s="17"/>
      <c r="F356" s="17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2"/>
      <c r="T356" s="13"/>
      <c r="U356" s="13"/>
      <c r="V356" s="13"/>
      <c r="W356" s="13"/>
      <c r="X356" s="13"/>
      <c r="Y356" s="13"/>
      <c r="Z356" s="13"/>
      <c r="AA356" s="13"/>
      <c r="AB356" s="14"/>
      <c r="AC356" s="14"/>
      <c r="AD356" s="14"/>
      <c r="AE356" s="14"/>
      <c r="AF356" s="14"/>
      <c r="AG356" s="14"/>
      <c r="AH356" s="14"/>
    </row>
    <row r="357" spans="1:34" ht="15">
      <c r="A357" s="14"/>
      <c r="B357" s="17"/>
      <c r="C357" s="17"/>
      <c r="D357" s="17"/>
      <c r="E357" s="17"/>
      <c r="F357" s="17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2"/>
      <c r="T357" s="13"/>
      <c r="U357" s="13"/>
      <c r="V357" s="13"/>
      <c r="W357" s="13"/>
      <c r="X357" s="13"/>
      <c r="Y357" s="13"/>
      <c r="Z357" s="13"/>
      <c r="AA357" s="13"/>
      <c r="AB357" s="14"/>
      <c r="AC357" s="14"/>
      <c r="AD357" s="14"/>
      <c r="AE357" s="14"/>
      <c r="AF357" s="14"/>
      <c r="AG357" s="14"/>
      <c r="AH357" s="14"/>
    </row>
    <row r="358" spans="1:34" ht="15">
      <c r="A358" s="14"/>
      <c r="B358" s="17"/>
      <c r="C358" s="17"/>
      <c r="D358" s="17"/>
      <c r="E358" s="17"/>
      <c r="F358" s="17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3"/>
      <c r="U358" s="13"/>
      <c r="V358" s="13"/>
      <c r="W358" s="13"/>
      <c r="X358" s="13"/>
      <c r="Y358" s="13"/>
      <c r="Z358" s="13"/>
      <c r="AA358" s="13"/>
      <c r="AB358" s="14"/>
      <c r="AC358" s="14"/>
      <c r="AD358" s="14"/>
      <c r="AE358" s="14"/>
      <c r="AF358" s="14"/>
      <c r="AG358" s="14"/>
      <c r="AH358" s="14"/>
    </row>
    <row r="359" spans="1:34" ht="15">
      <c r="A359" s="14"/>
      <c r="B359" s="17"/>
      <c r="C359" s="17"/>
      <c r="D359" s="17"/>
      <c r="E359" s="17"/>
      <c r="F359" s="17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3"/>
      <c r="U359" s="13"/>
      <c r="V359" s="13"/>
      <c r="W359" s="13"/>
      <c r="X359" s="13"/>
      <c r="Y359" s="13"/>
      <c r="Z359" s="13"/>
      <c r="AA359" s="13"/>
      <c r="AB359" s="14"/>
      <c r="AC359" s="14"/>
      <c r="AD359" s="14"/>
      <c r="AE359" s="14"/>
      <c r="AF359" s="14"/>
      <c r="AG359" s="14"/>
      <c r="AH359" s="14"/>
    </row>
    <row r="360" spans="1:34" ht="15">
      <c r="A360" s="14"/>
      <c r="B360" s="17"/>
      <c r="C360" s="17"/>
      <c r="D360" s="17"/>
      <c r="E360" s="17"/>
      <c r="F360" s="17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3"/>
      <c r="U360" s="13"/>
      <c r="V360" s="13"/>
      <c r="W360" s="13"/>
      <c r="X360" s="13"/>
      <c r="Y360" s="13"/>
      <c r="Z360" s="13"/>
      <c r="AA360" s="13"/>
      <c r="AB360" s="14"/>
      <c r="AC360" s="14"/>
      <c r="AD360" s="14"/>
      <c r="AE360" s="14"/>
      <c r="AF360" s="14"/>
      <c r="AG360" s="14"/>
      <c r="AH360" s="14"/>
    </row>
    <row r="361" spans="1:34" ht="15">
      <c r="A361" s="14"/>
      <c r="B361" s="17"/>
      <c r="C361" s="17"/>
      <c r="D361" s="17"/>
      <c r="E361" s="17"/>
      <c r="F361" s="17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3"/>
      <c r="U361" s="13"/>
      <c r="V361" s="13"/>
      <c r="W361" s="13"/>
      <c r="X361" s="13"/>
      <c r="Y361" s="13"/>
      <c r="Z361" s="13"/>
      <c r="AA361" s="13"/>
      <c r="AB361" s="14"/>
      <c r="AC361" s="14"/>
      <c r="AD361" s="14"/>
      <c r="AE361" s="14"/>
      <c r="AF361" s="14"/>
      <c r="AG361" s="14"/>
      <c r="AH361" s="14"/>
    </row>
    <row r="362" spans="1:34" ht="15">
      <c r="A362" s="14"/>
      <c r="B362" s="17"/>
      <c r="C362" s="17"/>
      <c r="D362" s="17"/>
      <c r="E362" s="17"/>
      <c r="F362" s="17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3"/>
      <c r="U362" s="13"/>
      <c r="V362" s="13"/>
      <c r="W362" s="13"/>
      <c r="X362" s="13"/>
      <c r="Y362" s="13"/>
      <c r="Z362" s="13"/>
      <c r="AA362" s="13"/>
      <c r="AB362" s="14"/>
      <c r="AC362" s="14"/>
      <c r="AD362" s="14"/>
      <c r="AE362" s="14"/>
      <c r="AF362" s="14"/>
      <c r="AG362" s="14"/>
      <c r="AH362" s="14"/>
    </row>
    <row r="363" spans="1:34" ht="15">
      <c r="A363" s="14"/>
      <c r="B363" s="17"/>
      <c r="C363" s="17"/>
      <c r="D363" s="17"/>
      <c r="E363" s="17"/>
      <c r="F363" s="17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3"/>
      <c r="U363" s="13"/>
      <c r="V363" s="13"/>
      <c r="W363" s="13"/>
      <c r="X363" s="13"/>
      <c r="Y363" s="13"/>
      <c r="Z363" s="13"/>
      <c r="AA363" s="13"/>
      <c r="AB363" s="14"/>
      <c r="AC363" s="14"/>
      <c r="AD363" s="14"/>
      <c r="AE363" s="14"/>
      <c r="AF363" s="14"/>
      <c r="AG363" s="14"/>
      <c r="AH363" s="14"/>
    </row>
    <row r="364" spans="1:34" ht="15">
      <c r="A364" s="14"/>
      <c r="B364" s="17"/>
      <c r="C364" s="17"/>
      <c r="D364" s="17"/>
      <c r="E364" s="17"/>
      <c r="F364" s="17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3"/>
      <c r="U364" s="13"/>
      <c r="V364" s="13"/>
      <c r="W364" s="13"/>
      <c r="X364" s="13"/>
      <c r="Y364" s="13"/>
      <c r="Z364" s="13"/>
      <c r="AA364" s="13"/>
      <c r="AB364" s="14"/>
      <c r="AC364" s="14"/>
      <c r="AD364" s="14"/>
      <c r="AE364" s="14"/>
      <c r="AF364" s="14"/>
      <c r="AG364" s="14"/>
      <c r="AH364" s="14"/>
    </row>
    <row r="365" spans="1:34" ht="15">
      <c r="A365" s="14"/>
      <c r="B365" s="17"/>
      <c r="C365" s="17"/>
      <c r="D365" s="17"/>
      <c r="E365" s="17"/>
      <c r="F365" s="17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3"/>
      <c r="U365" s="13"/>
      <c r="V365" s="13"/>
      <c r="W365" s="13"/>
      <c r="X365" s="13"/>
      <c r="Y365" s="13"/>
      <c r="Z365" s="13"/>
      <c r="AA365" s="13"/>
      <c r="AB365" s="14"/>
      <c r="AC365" s="14"/>
      <c r="AD365" s="14"/>
      <c r="AE365" s="14"/>
      <c r="AF365" s="14"/>
      <c r="AG365" s="14"/>
      <c r="AH365" s="14"/>
    </row>
    <row r="366" spans="1:34" ht="15">
      <c r="A366" s="14"/>
      <c r="B366" s="17"/>
      <c r="C366" s="17"/>
      <c r="D366" s="17"/>
      <c r="E366" s="17"/>
      <c r="F366" s="17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3"/>
      <c r="U366" s="13"/>
      <c r="V366" s="13"/>
      <c r="W366" s="13"/>
      <c r="X366" s="13"/>
      <c r="Y366" s="13"/>
      <c r="Z366" s="13"/>
      <c r="AA366" s="13"/>
      <c r="AB366" s="14"/>
      <c r="AC366" s="14"/>
      <c r="AD366" s="14"/>
      <c r="AE366" s="14"/>
      <c r="AF366" s="14"/>
      <c r="AG366" s="14"/>
      <c r="AH366" s="14"/>
    </row>
    <row r="367" spans="1:34" ht="15">
      <c r="A367" s="14"/>
      <c r="B367" s="17"/>
      <c r="C367" s="17"/>
      <c r="D367" s="17"/>
      <c r="E367" s="17"/>
      <c r="F367" s="17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3"/>
      <c r="U367" s="13"/>
      <c r="V367" s="13"/>
      <c r="W367" s="13"/>
      <c r="X367" s="13"/>
      <c r="Y367" s="13"/>
      <c r="Z367" s="13"/>
      <c r="AA367" s="13"/>
      <c r="AB367" s="14"/>
      <c r="AC367" s="14"/>
      <c r="AD367" s="14"/>
      <c r="AE367" s="14"/>
      <c r="AF367" s="14"/>
      <c r="AG367" s="14"/>
      <c r="AH367" s="14"/>
    </row>
    <row r="368" spans="1:34" ht="15">
      <c r="A368" s="14"/>
      <c r="B368" s="17"/>
      <c r="C368" s="17"/>
      <c r="D368" s="17"/>
      <c r="E368" s="17"/>
      <c r="F368" s="17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3"/>
      <c r="U368" s="13"/>
      <c r="V368" s="13"/>
      <c r="W368" s="13"/>
      <c r="X368" s="13"/>
      <c r="Y368" s="13"/>
      <c r="Z368" s="13"/>
      <c r="AA368" s="13"/>
      <c r="AB368" s="14"/>
      <c r="AC368" s="14"/>
      <c r="AD368" s="14"/>
      <c r="AE368" s="14"/>
      <c r="AF368" s="14"/>
      <c r="AG368" s="14"/>
      <c r="AH368" s="14"/>
    </row>
    <row r="369" spans="1:34" ht="15">
      <c r="A369" s="14"/>
      <c r="B369" s="17"/>
      <c r="C369" s="17"/>
      <c r="D369" s="17"/>
      <c r="E369" s="17"/>
      <c r="F369" s="17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3"/>
      <c r="U369" s="13"/>
      <c r="V369" s="13"/>
      <c r="W369" s="13"/>
      <c r="X369" s="13"/>
      <c r="Y369" s="13"/>
      <c r="Z369" s="13"/>
      <c r="AA369" s="13"/>
      <c r="AB369" s="14"/>
      <c r="AC369" s="14"/>
      <c r="AD369" s="14"/>
      <c r="AE369" s="14"/>
      <c r="AF369" s="14"/>
      <c r="AG369" s="14"/>
      <c r="AH369" s="14"/>
    </row>
    <row r="370" spans="1:34" ht="15">
      <c r="A370" s="14"/>
      <c r="B370" s="17"/>
      <c r="C370" s="17"/>
      <c r="D370" s="17"/>
      <c r="E370" s="17"/>
      <c r="F370" s="17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3"/>
      <c r="U370" s="13"/>
      <c r="V370" s="13"/>
      <c r="W370" s="13"/>
      <c r="X370" s="13"/>
      <c r="Y370" s="13"/>
      <c r="Z370" s="13"/>
      <c r="AA370" s="13"/>
      <c r="AB370" s="14"/>
      <c r="AC370" s="14"/>
      <c r="AD370" s="14"/>
      <c r="AE370" s="14"/>
      <c r="AF370" s="14"/>
      <c r="AG370" s="14"/>
      <c r="AH370" s="14"/>
    </row>
    <row r="371" spans="1:34" ht="15">
      <c r="A371" s="14"/>
      <c r="B371" s="17"/>
      <c r="C371" s="17"/>
      <c r="D371" s="17"/>
      <c r="E371" s="17"/>
      <c r="F371" s="17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3"/>
      <c r="U371" s="13"/>
      <c r="V371" s="13"/>
      <c r="W371" s="13"/>
      <c r="X371" s="13"/>
      <c r="Y371" s="13"/>
      <c r="Z371" s="13"/>
      <c r="AA371" s="13"/>
      <c r="AB371" s="14"/>
      <c r="AC371" s="14"/>
      <c r="AD371" s="14"/>
      <c r="AE371" s="14"/>
      <c r="AF371" s="14"/>
      <c r="AG371" s="14"/>
      <c r="AH371" s="14"/>
    </row>
    <row r="372" spans="1:34" ht="15">
      <c r="A372" s="14"/>
      <c r="B372" s="17"/>
      <c r="C372" s="17"/>
      <c r="D372" s="17"/>
      <c r="E372" s="17"/>
      <c r="F372" s="17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3"/>
      <c r="U372" s="13"/>
      <c r="V372" s="13"/>
      <c r="W372" s="13"/>
      <c r="X372" s="13"/>
      <c r="Y372" s="13"/>
      <c r="Z372" s="13"/>
      <c r="AA372" s="13"/>
      <c r="AB372" s="14"/>
      <c r="AC372" s="14"/>
      <c r="AD372" s="14"/>
      <c r="AE372" s="14"/>
      <c r="AF372" s="14"/>
      <c r="AG372" s="14"/>
      <c r="AH372" s="14"/>
    </row>
    <row r="373" spans="1:34" ht="15">
      <c r="A373" s="14"/>
      <c r="B373" s="17"/>
      <c r="C373" s="17"/>
      <c r="D373" s="17"/>
      <c r="E373" s="17"/>
      <c r="F373" s="17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3"/>
      <c r="U373" s="13"/>
      <c r="V373" s="13"/>
      <c r="W373" s="13"/>
      <c r="X373" s="13"/>
      <c r="Y373" s="13"/>
      <c r="Z373" s="13"/>
      <c r="AA373" s="13"/>
      <c r="AB373" s="14"/>
      <c r="AC373" s="14"/>
      <c r="AD373" s="14"/>
      <c r="AE373" s="14"/>
      <c r="AF373" s="14"/>
      <c r="AG373" s="14"/>
      <c r="AH373" s="14"/>
    </row>
    <row r="374" spans="1:34" ht="15">
      <c r="A374" s="14"/>
      <c r="B374" s="17"/>
      <c r="C374" s="17"/>
      <c r="D374" s="17"/>
      <c r="E374" s="17"/>
      <c r="F374" s="17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3"/>
      <c r="U374" s="13"/>
      <c r="V374" s="13"/>
      <c r="W374" s="13"/>
      <c r="X374" s="13"/>
      <c r="Y374" s="13"/>
      <c r="Z374" s="13"/>
      <c r="AA374" s="13"/>
      <c r="AB374" s="14"/>
      <c r="AC374" s="14"/>
      <c r="AD374" s="14"/>
      <c r="AE374" s="14"/>
      <c r="AF374" s="14"/>
      <c r="AG374" s="14"/>
      <c r="AH374" s="14"/>
    </row>
    <row r="375" spans="1:34" ht="15">
      <c r="A375" s="14"/>
      <c r="B375" s="17"/>
      <c r="C375" s="17"/>
      <c r="D375" s="17"/>
      <c r="E375" s="17"/>
      <c r="F375" s="17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3"/>
      <c r="U375" s="13"/>
      <c r="V375" s="13"/>
      <c r="W375" s="13"/>
      <c r="X375" s="13"/>
      <c r="Y375" s="13"/>
      <c r="Z375" s="13"/>
      <c r="AA375" s="13"/>
      <c r="AB375" s="14"/>
      <c r="AC375" s="14"/>
      <c r="AD375" s="14"/>
      <c r="AE375" s="14"/>
      <c r="AF375" s="14"/>
      <c r="AG375" s="14"/>
      <c r="AH375" s="14"/>
    </row>
    <row r="376" spans="1:34" ht="15">
      <c r="A376" s="14"/>
      <c r="B376" s="17"/>
      <c r="C376" s="17"/>
      <c r="D376" s="17"/>
      <c r="E376" s="17"/>
      <c r="F376" s="17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3"/>
      <c r="U376" s="13"/>
      <c r="V376" s="13"/>
      <c r="W376" s="13"/>
      <c r="X376" s="13"/>
      <c r="Y376" s="13"/>
      <c r="Z376" s="13"/>
      <c r="AA376" s="13"/>
      <c r="AB376" s="14"/>
      <c r="AC376" s="14"/>
      <c r="AD376" s="14"/>
      <c r="AE376" s="14"/>
      <c r="AF376" s="14"/>
      <c r="AG376" s="14"/>
      <c r="AH376" s="14"/>
    </row>
    <row r="377" spans="1:34" ht="15">
      <c r="A377" s="14"/>
      <c r="B377" s="17"/>
      <c r="C377" s="17"/>
      <c r="D377" s="17"/>
      <c r="E377" s="17"/>
      <c r="F377" s="17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3"/>
      <c r="U377" s="13"/>
      <c r="V377" s="13"/>
      <c r="W377" s="13"/>
      <c r="X377" s="13"/>
      <c r="Y377" s="13"/>
      <c r="Z377" s="13"/>
      <c r="AA377" s="13"/>
      <c r="AB377" s="14"/>
      <c r="AC377" s="14"/>
      <c r="AD377" s="14"/>
      <c r="AE377" s="14"/>
      <c r="AF377" s="14"/>
      <c r="AG377" s="14"/>
      <c r="AH377" s="14"/>
    </row>
    <row r="378" spans="1:34" ht="15">
      <c r="A378" s="14"/>
      <c r="B378" s="17"/>
      <c r="C378" s="17"/>
      <c r="D378" s="17"/>
      <c r="E378" s="17"/>
      <c r="F378" s="17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3"/>
      <c r="U378" s="13"/>
      <c r="V378" s="13"/>
      <c r="W378" s="13"/>
      <c r="X378" s="13"/>
      <c r="Y378" s="13"/>
      <c r="Z378" s="13"/>
      <c r="AA378" s="13"/>
      <c r="AB378" s="14"/>
      <c r="AC378" s="14"/>
      <c r="AD378" s="14"/>
      <c r="AE378" s="14"/>
      <c r="AF378" s="14"/>
      <c r="AG378" s="14"/>
      <c r="AH378" s="14"/>
    </row>
    <row r="379" spans="1:34" ht="15">
      <c r="A379" s="14"/>
      <c r="B379" s="17"/>
      <c r="C379" s="17"/>
      <c r="D379" s="17"/>
      <c r="E379" s="17"/>
      <c r="F379" s="17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3"/>
      <c r="U379" s="13"/>
      <c r="V379" s="13"/>
      <c r="W379" s="13"/>
      <c r="X379" s="13"/>
      <c r="Y379" s="13"/>
      <c r="Z379" s="13"/>
      <c r="AA379" s="13"/>
      <c r="AB379" s="14"/>
      <c r="AC379" s="14"/>
      <c r="AD379" s="14"/>
      <c r="AE379" s="14"/>
      <c r="AF379" s="14"/>
      <c r="AG379" s="14"/>
      <c r="AH379" s="14"/>
    </row>
    <row r="380" spans="1:34" ht="15">
      <c r="A380" s="14"/>
      <c r="B380" s="17"/>
      <c r="C380" s="17"/>
      <c r="D380" s="17"/>
      <c r="E380" s="17"/>
      <c r="F380" s="17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3"/>
      <c r="U380" s="13"/>
      <c r="V380" s="13"/>
      <c r="W380" s="13"/>
      <c r="X380" s="13"/>
      <c r="Y380" s="13"/>
      <c r="Z380" s="13"/>
      <c r="AA380" s="13"/>
      <c r="AB380" s="14"/>
      <c r="AC380" s="14"/>
      <c r="AD380" s="14"/>
      <c r="AE380" s="14"/>
      <c r="AF380" s="14"/>
      <c r="AG380" s="14"/>
      <c r="AH380" s="14"/>
    </row>
    <row r="381" spans="1:34" ht="15">
      <c r="A381" s="14"/>
      <c r="B381" s="17"/>
      <c r="C381" s="17"/>
      <c r="D381" s="17"/>
      <c r="E381" s="17"/>
      <c r="F381" s="17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3"/>
      <c r="U381" s="13"/>
      <c r="V381" s="13"/>
      <c r="W381" s="13"/>
      <c r="X381" s="13"/>
      <c r="Y381" s="13"/>
      <c r="Z381" s="13"/>
      <c r="AA381" s="13"/>
      <c r="AB381" s="14"/>
      <c r="AC381" s="14"/>
      <c r="AD381" s="14"/>
      <c r="AE381" s="14"/>
      <c r="AF381" s="14"/>
      <c r="AG381" s="14"/>
      <c r="AH381" s="14"/>
    </row>
    <row r="382" spans="1:34" ht="15">
      <c r="A382" s="14"/>
      <c r="B382" s="17"/>
      <c r="C382" s="17"/>
      <c r="D382" s="17"/>
      <c r="E382" s="17"/>
      <c r="F382" s="17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3"/>
      <c r="U382" s="13"/>
      <c r="V382" s="13"/>
      <c r="W382" s="13"/>
      <c r="X382" s="13"/>
      <c r="Y382" s="13"/>
      <c r="Z382" s="13"/>
      <c r="AA382" s="13"/>
      <c r="AB382" s="14"/>
      <c r="AC382" s="14"/>
      <c r="AD382" s="14"/>
      <c r="AE382" s="14"/>
      <c r="AF382" s="14"/>
      <c r="AG382" s="14"/>
      <c r="AH382" s="14"/>
    </row>
    <row r="383" spans="1:34" ht="15">
      <c r="A383" s="14"/>
      <c r="B383" s="17"/>
      <c r="C383" s="17"/>
      <c r="D383" s="17"/>
      <c r="E383" s="17"/>
      <c r="F383" s="17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3"/>
      <c r="U383" s="13"/>
      <c r="V383" s="13"/>
      <c r="W383" s="13"/>
      <c r="X383" s="13"/>
      <c r="Y383" s="13"/>
      <c r="Z383" s="13"/>
      <c r="AA383" s="13"/>
      <c r="AB383" s="14"/>
      <c r="AC383" s="14"/>
      <c r="AD383" s="14"/>
      <c r="AE383" s="14"/>
      <c r="AF383" s="14"/>
      <c r="AG383" s="14"/>
      <c r="AH383" s="14"/>
    </row>
    <row r="384" spans="1:34" ht="15">
      <c r="A384" s="14"/>
      <c r="B384" s="17"/>
      <c r="C384" s="17"/>
      <c r="D384" s="17"/>
      <c r="E384" s="17"/>
      <c r="F384" s="17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3"/>
      <c r="U384" s="13"/>
      <c r="V384" s="13"/>
      <c r="W384" s="13"/>
      <c r="X384" s="13"/>
      <c r="Y384" s="13"/>
      <c r="Z384" s="13"/>
      <c r="AA384" s="13"/>
      <c r="AB384" s="14"/>
      <c r="AC384" s="14"/>
      <c r="AD384" s="14"/>
      <c r="AE384" s="14"/>
      <c r="AF384" s="14"/>
      <c r="AG384" s="14"/>
      <c r="AH384" s="14"/>
    </row>
    <row r="385" spans="1:34" ht="15">
      <c r="A385" s="14"/>
      <c r="B385" s="17"/>
      <c r="C385" s="17"/>
      <c r="D385" s="17"/>
      <c r="E385" s="17"/>
      <c r="F385" s="17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3"/>
      <c r="U385" s="13"/>
      <c r="V385" s="13"/>
      <c r="W385" s="13"/>
      <c r="X385" s="13"/>
      <c r="Y385" s="13"/>
      <c r="Z385" s="13"/>
      <c r="AA385" s="13"/>
      <c r="AB385" s="14"/>
      <c r="AC385" s="14"/>
      <c r="AD385" s="14"/>
      <c r="AE385" s="14"/>
      <c r="AF385" s="14"/>
      <c r="AG385" s="14"/>
      <c r="AH385" s="14"/>
    </row>
    <row r="386" spans="1:34" ht="15">
      <c r="A386" s="14"/>
      <c r="B386" s="17"/>
      <c r="C386" s="17"/>
      <c r="D386" s="17"/>
      <c r="E386" s="17"/>
      <c r="F386" s="17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3"/>
      <c r="U386" s="13"/>
      <c r="V386" s="13"/>
      <c r="W386" s="13"/>
      <c r="X386" s="13"/>
      <c r="Y386" s="13"/>
      <c r="Z386" s="13"/>
      <c r="AA386" s="13"/>
      <c r="AB386" s="14"/>
      <c r="AC386" s="14"/>
      <c r="AD386" s="14"/>
      <c r="AE386" s="14"/>
      <c r="AF386" s="14"/>
      <c r="AG386" s="14"/>
      <c r="AH386" s="14"/>
    </row>
    <row r="387" spans="1:34" ht="15">
      <c r="A387" s="14"/>
      <c r="B387" s="17"/>
      <c r="C387" s="17"/>
      <c r="D387" s="17"/>
      <c r="E387" s="17"/>
      <c r="F387" s="17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3"/>
      <c r="U387" s="13"/>
      <c r="V387" s="13"/>
      <c r="W387" s="13"/>
      <c r="X387" s="13"/>
      <c r="Y387" s="13"/>
      <c r="Z387" s="13"/>
      <c r="AA387" s="13"/>
      <c r="AB387" s="14"/>
      <c r="AC387" s="14"/>
      <c r="AD387" s="14"/>
      <c r="AE387" s="14"/>
      <c r="AF387" s="14"/>
      <c r="AG387" s="14"/>
      <c r="AH387" s="14"/>
    </row>
    <row r="388" spans="1:34" ht="15">
      <c r="A388" s="14"/>
      <c r="B388" s="17"/>
      <c r="C388" s="17"/>
      <c r="D388" s="17"/>
      <c r="E388" s="17"/>
      <c r="F388" s="17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3"/>
      <c r="U388" s="13"/>
      <c r="V388" s="13"/>
      <c r="W388" s="13"/>
      <c r="X388" s="13"/>
      <c r="Y388" s="13"/>
      <c r="Z388" s="13"/>
      <c r="AA388" s="13"/>
      <c r="AB388" s="14"/>
      <c r="AC388" s="14"/>
      <c r="AD388" s="14"/>
      <c r="AE388" s="14"/>
      <c r="AF388" s="14"/>
      <c r="AG388" s="14"/>
      <c r="AH388" s="14"/>
    </row>
    <row r="389" spans="1:34" ht="15">
      <c r="A389" s="14"/>
      <c r="B389" s="17"/>
      <c r="C389" s="17"/>
      <c r="D389" s="17"/>
      <c r="E389" s="17"/>
      <c r="F389" s="17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3"/>
      <c r="U389" s="13"/>
      <c r="V389" s="13"/>
      <c r="W389" s="13"/>
      <c r="X389" s="13"/>
      <c r="Y389" s="13"/>
      <c r="Z389" s="13"/>
      <c r="AA389" s="13"/>
      <c r="AB389" s="14"/>
      <c r="AC389" s="14"/>
      <c r="AD389" s="14"/>
      <c r="AE389" s="14"/>
      <c r="AF389" s="14"/>
      <c r="AG389" s="14"/>
      <c r="AH389" s="14"/>
    </row>
    <row r="390" spans="1:34" ht="15">
      <c r="A390" s="14"/>
      <c r="B390" s="17"/>
      <c r="C390" s="17"/>
      <c r="D390" s="17"/>
      <c r="E390" s="17"/>
      <c r="F390" s="17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3"/>
      <c r="U390" s="13"/>
      <c r="V390" s="13"/>
      <c r="W390" s="13"/>
      <c r="X390" s="13"/>
      <c r="Y390" s="13"/>
      <c r="Z390" s="13"/>
      <c r="AA390" s="13"/>
      <c r="AB390" s="14"/>
      <c r="AC390" s="14"/>
      <c r="AD390" s="14"/>
      <c r="AE390" s="14"/>
      <c r="AF390" s="14"/>
      <c r="AG390" s="14"/>
      <c r="AH390" s="14"/>
    </row>
    <row r="391" spans="1:34" ht="15">
      <c r="A391" s="14"/>
      <c r="B391" s="17"/>
      <c r="C391" s="17"/>
      <c r="D391" s="17"/>
      <c r="E391" s="17"/>
      <c r="F391" s="17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3"/>
      <c r="U391" s="13"/>
      <c r="V391" s="13"/>
      <c r="W391" s="13"/>
      <c r="X391" s="13"/>
      <c r="Y391" s="13"/>
      <c r="Z391" s="13"/>
      <c r="AA391" s="13"/>
      <c r="AB391" s="14"/>
      <c r="AC391" s="14"/>
      <c r="AD391" s="14"/>
      <c r="AE391" s="14"/>
      <c r="AF391" s="14"/>
      <c r="AG391" s="14"/>
      <c r="AH391" s="14"/>
    </row>
    <row r="392" spans="1:34" ht="15">
      <c r="A392" s="14"/>
      <c r="B392" s="17"/>
      <c r="C392" s="17"/>
      <c r="D392" s="17"/>
      <c r="E392" s="17"/>
      <c r="F392" s="17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3"/>
      <c r="U392" s="13"/>
      <c r="V392" s="13"/>
      <c r="W392" s="13"/>
      <c r="X392" s="13"/>
      <c r="Y392" s="13"/>
      <c r="Z392" s="13"/>
      <c r="AA392" s="13"/>
      <c r="AB392" s="14"/>
      <c r="AC392" s="14"/>
      <c r="AD392" s="14"/>
      <c r="AE392" s="14"/>
      <c r="AF392" s="14"/>
      <c r="AG392" s="14"/>
      <c r="AH392" s="14"/>
    </row>
    <row r="393" spans="1:34" ht="15">
      <c r="A393" s="14"/>
      <c r="B393" s="17"/>
      <c r="C393" s="17"/>
      <c r="D393" s="17"/>
      <c r="E393" s="17"/>
      <c r="F393" s="17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3"/>
      <c r="U393" s="13"/>
      <c r="V393" s="13"/>
      <c r="W393" s="13"/>
      <c r="X393" s="13"/>
      <c r="Y393" s="13"/>
      <c r="Z393" s="13"/>
      <c r="AA393" s="13"/>
      <c r="AB393" s="14"/>
      <c r="AC393" s="14"/>
      <c r="AD393" s="14"/>
      <c r="AE393" s="14"/>
      <c r="AF393" s="14"/>
      <c r="AG393" s="14"/>
      <c r="AH393" s="14"/>
    </row>
    <row r="394" spans="1:34" ht="15">
      <c r="A394" s="14"/>
      <c r="B394" s="17"/>
      <c r="C394" s="17"/>
      <c r="D394" s="17"/>
      <c r="E394" s="17"/>
      <c r="F394" s="17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3"/>
      <c r="U394" s="13"/>
      <c r="V394" s="13"/>
      <c r="W394" s="13"/>
      <c r="X394" s="13"/>
      <c r="Y394" s="13"/>
      <c r="Z394" s="13"/>
      <c r="AA394" s="13"/>
      <c r="AB394" s="14"/>
      <c r="AC394" s="14"/>
      <c r="AD394" s="14"/>
      <c r="AE394" s="14"/>
      <c r="AF394" s="14"/>
      <c r="AG394" s="14"/>
      <c r="AH394" s="14"/>
    </row>
    <row r="395" spans="1:34" ht="15">
      <c r="A395" s="14"/>
      <c r="B395" s="17"/>
      <c r="C395" s="17"/>
      <c r="D395" s="17"/>
      <c r="E395" s="17"/>
      <c r="F395" s="17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3"/>
      <c r="U395" s="13"/>
      <c r="V395" s="13"/>
      <c r="W395" s="13"/>
      <c r="X395" s="13"/>
      <c r="Y395" s="13"/>
      <c r="Z395" s="13"/>
      <c r="AA395" s="13"/>
      <c r="AB395" s="14"/>
      <c r="AC395" s="14"/>
      <c r="AD395" s="14"/>
      <c r="AE395" s="14"/>
      <c r="AF395" s="14"/>
      <c r="AG395" s="14"/>
      <c r="AH395" s="14"/>
    </row>
    <row r="396" spans="1:34" ht="15">
      <c r="A396" s="14"/>
      <c r="B396" s="17"/>
      <c r="C396" s="17"/>
      <c r="D396" s="17"/>
      <c r="E396" s="17"/>
      <c r="F396" s="17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3"/>
      <c r="U396" s="13"/>
      <c r="V396" s="13"/>
      <c r="W396" s="13"/>
      <c r="X396" s="13"/>
      <c r="Y396" s="13"/>
      <c r="Z396" s="13"/>
      <c r="AA396" s="13"/>
      <c r="AB396" s="14"/>
      <c r="AC396" s="14"/>
      <c r="AD396" s="14"/>
      <c r="AE396" s="14"/>
      <c r="AF396" s="14"/>
      <c r="AG396" s="14"/>
      <c r="AH396" s="14"/>
    </row>
    <row r="397" spans="1:34" ht="15">
      <c r="A397" s="14"/>
      <c r="B397" s="17"/>
      <c r="C397" s="17"/>
      <c r="D397" s="17"/>
      <c r="E397" s="17"/>
      <c r="F397" s="17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3"/>
      <c r="U397" s="13"/>
      <c r="V397" s="13"/>
      <c r="W397" s="13"/>
      <c r="X397" s="13"/>
      <c r="Y397" s="13"/>
      <c r="Z397" s="13"/>
      <c r="AA397" s="13"/>
      <c r="AB397" s="14"/>
      <c r="AC397" s="14"/>
      <c r="AD397" s="14"/>
      <c r="AE397" s="14"/>
      <c r="AF397" s="14"/>
      <c r="AG397" s="14"/>
      <c r="AH397" s="14"/>
    </row>
    <row r="398" spans="1:34" ht="15">
      <c r="A398" s="14"/>
      <c r="B398" s="17"/>
      <c r="C398" s="17"/>
      <c r="D398" s="17"/>
      <c r="E398" s="17"/>
      <c r="F398" s="17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3"/>
      <c r="U398" s="13"/>
      <c r="V398" s="13"/>
      <c r="W398" s="13"/>
      <c r="X398" s="13"/>
      <c r="Y398" s="13"/>
      <c r="Z398" s="13"/>
      <c r="AA398" s="13"/>
      <c r="AB398" s="14"/>
      <c r="AC398" s="14"/>
      <c r="AD398" s="14"/>
      <c r="AE398" s="14"/>
      <c r="AF398" s="14"/>
      <c r="AG398" s="14"/>
      <c r="AH398" s="14"/>
    </row>
    <row r="399" spans="1:34" ht="15">
      <c r="A399" s="14"/>
      <c r="B399" s="17"/>
      <c r="C399" s="17"/>
      <c r="D399" s="17"/>
      <c r="E399" s="17"/>
      <c r="F399" s="17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3"/>
      <c r="U399" s="13"/>
      <c r="V399" s="13"/>
      <c r="W399" s="13"/>
      <c r="X399" s="13"/>
      <c r="Y399" s="13"/>
      <c r="Z399" s="13"/>
      <c r="AA399" s="13"/>
      <c r="AB399" s="14"/>
      <c r="AC399" s="14"/>
      <c r="AD399" s="14"/>
      <c r="AE399" s="14"/>
      <c r="AF399" s="14"/>
      <c r="AG399" s="14"/>
      <c r="AH399" s="14"/>
    </row>
    <row r="400" spans="1:34" ht="15">
      <c r="A400" s="14"/>
      <c r="B400" s="17"/>
      <c r="C400" s="17"/>
      <c r="D400" s="17"/>
      <c r="E400" s="17"/>
      <c r="F400" s="17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3"/>
      <c r="U400" s="13"/>
      <c r="V400" s="13"/>
      <c r="W400" s="13"/>
      <c r="X400" s="13"/>
      <c r="Y400" s="13"/>
      <c r="Z400" s="13"/>
      <c r="AA400" s="13"/>
      <c r="AB400" s="14"/>
      <c r="AC400" s="14"/>
      <c r="AD400" s="14"/>
      <c r="AE400" s="14"/>
      <c r="AF400" s="14"/>
      <c r="AG400" s="14"/>
      <c r="AH400" s="14"/>
    </row>
    <row r="401" spans="1:34" ht="15">
      <c r="A401" s="14"/>
      <c r="B401" s="17"/>
      <c r="C401" s="17"/>
      <c r="D401" s="17"/>
      <c r="E401" s="17"/>
      <c r="F401" s="17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3"/>
      <c r="U401" s="13"/>
      <c r="V401" s="13"/>
      <c r="W401" s="13"/>
      <c r="X401" s="13"/>
      <c r="Y401" s="13"/>
      <c r="Z401" s="13"/>
      <c r="AA401" s="13"/>
      <c r="AB401" s="14"/>
      <c r="AC401" s="14"/>
      <c r="AD401" s="14"/>
      <c r="AE401" s="14"/>
      <c r="AF401" s="14"/>
      <c r="AG401" s="14"/>
      <c r="AH401" s="14"/>
    </row>
    <row r="402" spans="1:34" ht="15">
      <c r="A402" s="14"/>
      <c r="B402" s="17"/>
      <c r="C402" s="17"/>
      <c r="D402" s="17"/>
      <c r="E402" s="17"/>
      <c r="F402" s="17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3"/>
      <c r="U402" s="13"/>
      <c r="V402" s="13"/>
      <c r="W402" s="13"/>
      <c r="X402" s="13"/>
      <c r="Y402" s="13"/>
      <c r="Z402" s="13"/>
      <c r="AA402" s="13"/>
      <c r="AB402" s="14"/>
      <c r="AC402" s="14"/>
      <c r="AD402" s="14"/>
      <c r="AE402" s="14"/>
      <c r="AF402" s="14"/>
      <c r="AG402" s="14"/>
      <c r="AH402" s="14"/>
    </row>
    <row r="403" spans="1:34" ht="15">
      <c r="A403" s="14"/>
      <c r="B403" s="17"/>
      <c r="C403" s="17"/>
      <c r="D403" s="17"/>
      <c r="E403" s="17"/>
      <c r="F403" s="17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3"/>
      <c r="U403" s="13"/>
      <c r="V403" s="13"/>
      <c r="W403" s="13"/>
      <c r="X403" s="13"/>
      <c r="Y403" s="13"/>
      <c r="Z403" s="13"/>
      <c r="AA403" s="13"/>
      <c r="AB403" s="14"/>
      <c r="AC403" s="14"/>
      <c r="AD403" s="14"/>
      <c r="AE403" s="14"/>
      <c r="AF403" s="14"/>
      <c r="AG403" s="14"/>
      <c r="AH403" s="14"/>
    </row>
    <row r="404" spans="1:34" ht="15">
      <c r="A404" s="14"/>
      <c r="B404" s="17"/>
      <c r="C404" s="17"/>
      <c r="D404" s="17"/>
      <c r="E404" s="17"/>
      <c r="F404" s="17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3"/>
      <c r="U404" s="13"/>
      <c r="V404" s="13"/>
      <c r="W404" s="13"/>
      <c r="X404" s="13"/>
      <c r="Y404" s="13"/>
      <c r="Z404" s="13"/>
      <c r="AA404" s="13"/>
      <c r="AB404" s="14"/>
      <c r="AC404" s="14"/>
      <c r="AD404" s="14"/>
      <c r="AE404" s="14"/>
      <c r="AF404" s="14"/>
      <c r="AG404" s="14"/>
      <c r="AH404" s="14"/>
    </row>
    <row r="405" spans="1:34" ht="15">
      <c r="A405" s="14"/>
      <c r="B405" s="17"/>
      <c r="C405" s="17"/>
      <c r="D405" s="17"/>
      <c r="E405" s="17"/>
      <c r="F405" s="17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3"/>
      <c r="U405" s="13"/>
      <c r="V405" s="13"/>
      <c r="W405" s="13"/>
      <c r="X405" s="13"/>
      <c r="Y405" s="13"/>
      <c r="Z405" s="13"/>
      <c r="AA405" s="13"/>
      <c r="AB405" s="14"/>
      <c r="AC405" s="14"/>
      <c r="AD405" s="14"/>
      <c r="AE405" s="14"/>
      <c r="AF405" s="14"/>
      <c r="AG405" s="14"/>
      <c r="AH405" s="14"/>
    </row>
    <row r="406" spans="1:34" ht="15">
      <c r="A406" s="14"/>
      <c r="B406" s="17"/>
      <c r="C406" s="17"/>
      <c r="D406" s="17"/>
      <c r="E406" s="17"/>
      <c r="F406" s="17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3"/>
      <c r="U406" s="13"/>
      <c r="V406" s="13"/>
      <c r="W406" s="13"/>
      <c r="X406" s="13"/>
      <c r="Y406" s="13"/>
      <c r="Z406" s="13"/>
      <c r="AA406" s="13"/>
      <c r="AB406" s="14"/>
      <c r="AC406" s="14"/>
      <c r="AD406" s="14"/>
      <c r="AE406" s="14"/>
      <c r="AF406" s="14"/>
      <c r="AG406" s="14"/>
      <c r="AH406" s="14"/>
    </row>
    <row r="407" spans="1:34" ht="15">
      <c r="A407" s="14"/>
      <c r="B407" s="17"/>
      <c r="C407" s="17"/>
      <c r="D407" s="17"/>
      <c r="E407" s="17"/>
      <c r="F407" s="17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3"/>
      <c r="U407" s="13"/>
      <c r="V407" s="13"/>
      <c r="W407" s="13"/>
      <c r="X407" s="13"/>
      <c r="Y407" s="13"/>
      <c r="Z407" s="13"/>
      <c r="AA407" s="13"/>
      <c r="AB407" s="14"/>
      <c r="AC407" s="14"/>
      <c r="AD407" s="14"/>
      <c r="AE407" s="14"/>
      <c r="AF407" s="14"/>
      <c r="AG407" s="14"/>
      <c r="AH407" s="14"/>
    </row>
    <row r="408" spans="1:34" ht="15">
      <c r="A408" s="14"/>
      <c r="B408" s="17"/>
      <c r="C408" s="17"/>
      <c r="D408" s="17"/>
      <c r="E408" s="17"/>
      <c r="F408" s="17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3"/>
      <c r="U408" s="13"/>
      <c r="V408" s="13"/>
      <c r="W408" s="13"/>
      <c r="X408" s="13"/>
      <c r="Y408" s="13"/>
      <c r="Z408" s="13"/>
      <c r="AA408" s="13"/>
      <c r="AB408" s="14"/>
      <c r="AC408" s="14"/>
      <c r="AD408" s="14"/>
      <c r="AE408" s="14"/>
      <c r="AF408" s="14"/>
      <c r="AG408" s="14"/>
      <c r="AH408" s="14"/>
    </row>
    <row r="409" spans="1:34" ht="15">
      <c r="A409" s="14"/>
      <c r="B409" s="17"/>
      <c r="C409" s="17"/>
      <c r="D409" s="17"/>
      <c r="E409" s="17"/>
      <c r="F409" s="17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3"/>
      <c r="U409" s="13"/>
      <c r="V409" s="13"/>
      <c r="W409" s="13"/>
      <c r="X409" s="13"/>
      <c r="Y409" s="13"/>
      <c r="Z409" s="13"/>
      <c r="AA409" s="13"/>
      <c r="AB409" s="14"/>
      <c r="AC409" s="14"/>
      <c r="AD409" s="14"/>
      <c r="AE409" s="14"/>
      <c r="AF409" s="14"/>
      <c r="AG409" s="14"/>
      <c r="AH409" s="14"/>
    </row>
    <row r="410" spans="1:34" ht="15">
      <c r="A410" s="14"/>
      <c r="B410" s="17"/>
      <c r="C410" s="17"/>
      <c r="D410" s="17"/>
      <c r="E410" s="17"/>
      <c r="F410" s="17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3"/>
      <c r="U410" s="13"/>
      <c r="V410" s="13"/>
      <c r="W410" s="13"/>
      <c r="X410" s="13"/>
      <c r="Y410" s="13"/>
      <c r="Z410" s="13"/>
      <c r="AA410" s="13"/>
      <c r="AB410" s="14"/>
      <c r="AC410" s="14"/>
      <c r="AD410" s="14"/>
      <c r="AE410" s="14"/>
      <c r="AF410" s="14"/>
      <c r="AG410" s="14"/>
      <c r="AH410" s="14"/>
    </row>
    <row r="411" spans="1:34" ht="15">
      <c r="A411" s="14"/>
      <c r="B411" s="17"/>
      <c r="C411" s="17"/>
      <c r="D411" s="17"/>
      <c r="E411" s="17"/>
      <c r="F411" s="17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3"/>
      <c r="U411" s="13"/>
      <c r="V411" s="13"/>
      <c r="W411" s="13"/>
      <c r="X411" s="13"/>
      <c r="Y411" s="13"/>
      <c r="Z411" s="13"/>
      <c r="AA411" s="13"/>
      <c r="AB411" s="14"/>
      <c r="AC411" s="14"/>
      <c r="AD411" s="14"/>
      <c r="AE411" s="14"/>
      <c r="AF411" s="14"/>
      <c r="AG411" s="14"/>
      <c r="AH411" s="14"/>
    </row>
    <row r="412" spans="1:34" ht="15">
      <c r="A412" s="14"/>
      <c r="B412" s="17"/>
      <c r="C412" s="17"/>
      <c r="D412" s="17"/>
      <c r="E412" s="17"/>
      <c r="F412" s="17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3"/>
      <c r="U412" s="13"/>
      <c r="V412" s="13"/>
      <c r="W412" s="13"/>
      <c r="X412" s="13"/>
      <c r="Y412" s="13"/>
      <c r="Z412" s="13"/>
      <c r="AA412" s="13"/>
      <c r="AB412" s="14"/>
      <c r="AC412" s="14"/>
      <c r="AD412" s="14"/>
      <c r="AE412" s="14"/>
      <c r="AF412" s="14"/>
      <c r="AG412" s="14"/>
      <c r="AH412" s="14"/>
    </row>
    <row r="413" spans="1:34" ht="15">
      <c r="A413" s="14"/>
      <c r="B413" s="17"/>
      <c r="C413" s="17"/>
      <c r="D413" s="17"/>
      <c r="E413" s="17"/>
      <c r="F413" s="17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3"/>
      <c r="U413" s="13"/>
      <c r="V413" s="13"/>
      <c r="W413" s="13"/>
      <c r="X413" s="13"/>
      <c r="Y413" s="13"/>
      <c r="Z413" s="13"/>
      <c r="AA413" s="13"/>
      <c r="AB413" s="14"/>
      <c r="AC413" s="14"/>
      <c r="AD413" s="14"/>
      <c r="AE413" s="14"/>
      <c r="AF413" s="14"/>
      <c r="AG413" s="14"/>
      <c r="AH413" s="14"/>
    </row>
    <row r="414" spans="1:34" ht="15">
      <c r="A414" s="14"/>
      <c r="B414" s="17"/>
      <c r="C414" s="17"/>
      <c r="D414" s="17"/>
      <c r="E414" s="17"/>
      <c r="F414" s="17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3"/>
      <c r="U414" s="13"/>
      <c r="V414" s="13"/>
      <c r="W414" s="13"/>
      <c r="X414" s="13"/>
      <c r="Y414" s="13"/>
      <c r="Z414" s="13"/>
      <c r="AA414" s="13"/>
      <c r="AB414" s="14"/>
      <c r="AC414" s="14"/>
      <c r="AD414" s="14"/>
      <c r="AE414" s="14"/>
      <c r="AF414" s="14"/>
      <c r="AG414" s="14"/>
      <c r="AH414" s="14"/>
    </row>
    <row r="415" spans="1:34" ht="15">
      <c r="A415" s="14"/>
      <c r="B415" s="17"/>
      <c r="C415" s="17"/>
      <c r="D415" s="17"/>
      <c r="E415" s="17"/>
      <c r="F415" s="17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3"/>
      <c r="U415" s="13"/>
      <c r="V415" s="13"/>
      <c r="W415" s="13"/>
      <c r="X415" s="13"/>
      <c r="Y415" s="13"/>
      <c r="Z415" s="13"/>
      <c r="AA415" s="13"/>
      <c r="AB415" s="14"/>
      <c r="AC415" s="14"/>
      <c r="AD415" s="14"/>
      <c r="AE415" s="14"/>
      <c r="AF415" s="14"/>
      <c r="AG415" s="14"/>
      <c r="AH415" s="14"/>
    </row>
    <row r="416" spans="1:34" ht="15">
      <c r="A416" s="14"/>
      <c r="B416" s="17"/>
      <c r="C416" s="17"/>
      <c r="D416" s="17"/>
      <c r="E416" s="17"/>
      <c r="F416" s="17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3"/>
      <c r="U416" s="13"/>
      <c r="V416" s="13"/>
      <c r="W416" s="13"/>
      <c r="X416" s="13"/>
      <c r="Y416" s="13"/>
      <c r="Z416" s="13"/>
      <c r="AA416" s="13"/>
      <c r="AB416" s="14"/>
      <c r="AC416" s="14"/>
      <c r="AD416" s="14"/>
      <c r="AE416" s="14"/>
      <c r="AF416" s="14"/>
      <c r="AG416" s="14"/>
      <c r="AH416" s="14"/>
    </row>
    <row r="417" spans="1:34" ht="15">
      <c r="A417" s="14"/>
      <c r="B417" s="17"/>
      <c r="C417" s="17"/>
      <c r="D417" s="17"/>
      <c r="E417" s="17"/>
      <c r="F417" s="17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3"/>
      <c r="U417" s="13"/>
      <c r="V417" s="13"/>
      <c r="W417" s="13"/>
      <c r="X417" s="13"/>
      <c r="Y417" s="13"/>
      <c r="Z417" s="13"/>
      <c r="AA417" s="13"/>
      <c r="AB417" s="14"/>
      <c r="AC417" s="14"/>
      <c r="AD417" s="14"/>
      <c r="AE417" s="14"/>
      <c r="AF417" s="14"/>
      <c r="AG417" s="14"/>
      <c r="AH417" s="14"/>
    </row>
    <row r="418" spans="1:34" ht="15">
      <c r="A418" s="14"/>
      <c r="B418" s="17"/>
      <c r="C418" s="17"/>
      <c r="D418" s="17"/>
      <c r="E418" s="17"/>
      <c r="F418" s="17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3"/>
      <c r="U418" s="13"/>
      <c r="V418" s="13"/>
      <c r="W418" s="13"/>
      <c r="X418" s="13"/>
      <c r="Y418" s="13"/>
      <c r="Z418" s="13"/>
      <c r="AA418" s="13"/>
      <c r="AB418" s="14"/>
      <c r="AC418" s="14"/>
      <c r="AD418" s="14"/>
      <c r="AE418" s="14"/>
      <c r="AF418" s="14"/>
      <c r="AG418" s="14"/>
      <c r="AH418" s="14"/>
    </row>
    <row r="419" spans="1:34" ht="15">
      <c r="A419" s="14"/>
      <c r="B419" s="17"/>
      <c r="C419" s="17"/>
      <c r="D419" s="17"/>
      <c r="E419" s="17"/>
      <c r="F419" s="17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3"/>
      <c r="U419" s="13"/>
      <c r="V419" s="13"/>
      <c r="W419" s="13"/>
      <c r="X419" s="13"/>
      <c r="Y419" s="13"/>
      <c r="Z419" s="13"/>
      <c r="AA419" s="13"/>
      <c r="AB419" s="14"/>
      <c r="AC419" s="14"/>
      <c r="AD419" s="14"/>
      <c r="AE419" s="14"/>
      <c r="AF419" s="14"/>
      <c r="AG419" s="14"/>
      <c r="AH419" s="14"/>
    </row>
    <row r="420" spans="1:34" ht="15">
      <c r="A420" s="14"/>
      <c r="B420" s="17"/>
      <c r="C420" s="17"/>
      <c r="D420" s="17"/>
      <c r="E420" s="17"/>
      <c r="F420" s="17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3"/>
      <c r="U420" s="13"/>
      <c r="V420" s="13"/>
      <c r="W420" s="13"/>
      <c r="X420" s="13"/>
      <c r="Y420" s="13"/>
      <c r="Z420" s="13"/>
      <c r="AA420" s="13"/>
      <c r="AB420" s="14"/>
      <c r="AC420" s="14"/>
      <c r="AD420" s="14"/>
      <c r="AE420" s="14"/>
      <c r="AF420" s="14"/>
      <c r="AG420" s="14"/>
      <c r="AH420" s="14"/>
    </row>
    <row r="421" spans="1:34" ht="15">
      <c r="A421" s="14"/>
      <c r="B421" s="17"/>
      <c r="C421" s="17"/>
      <c r="D421" s="17"/>
      <c r="E421" s="17"/>
      <c r="F421" s="17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3"/>
      <c r="U421" s="13"/>
      <c r="V421" s="13"/>
      <c r="W421" s="13"/>
      <c r="X421" s="13"/>
      <c r="Y421" s="13"/>
      <c r="Z421" s="13"/>
      <c r="AA421" s="13"/>
      <c r="AB421" s="14"/>
      <c r="AC421" s="14"/>
      <c r="AD421" s="14"/>
      <c r="AE421" s="14"/>
      <c r="AF421" s="14"/>
      <c r="AG421" s="14"/>
      <c r="AH421" s="14"/>
    </row>
    <row r="422" spans="1:34" ht="15">
      <c r="A422" s="14"/>
      <c r="B422" s="17"/>
      <c r="C422" s="17"/>
      <c r="D422" s="17"/>
      <c r="E422" s="17"/>
      <c r="F422" s="17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3"/>
      <c r="U422" s="13"/>
      <c r="V422" s="13"/>
      <c r="W422" s="13"/>
      <c r="X422" s="13"/>
      <c r="Y422" s="13"/>
      <c r="Z422" s="13"/>
      <c r="AA422" s="13"/>
      <c r="AB422" s="14"/>
      <c r="AC422" s="14"/>
      <c r="AD422" s="14"/>
      <c r="AE422" s="14"/>
      <c r="AF422" s="14"/>
      <c r="AG422" s="14"/>
      <c r="AH422" s="14"/>
    </row>
    <row r="423" spans="1:34" ht="15">
      <c r="A423" s="14"/>
      <c r="B423" s="17"/>
      <c r="C423" s="17"/>
      <c r="D423" s="17"/>
      <c r="E423" s="17"/>
      <c r="F423" s="17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3"/>
      <c r="U423" s="13"/>
      <c r="V423" s="13"/>
      <c r="W423" s="13"/>
      <c r="X423" s="13"/>
      <c r="Y423" s="13"/>
      <c r="Z423" s="13"/>
      <c r="AA423" s="13"/>
      <c r="AB423" s="14"/>
      <c r="AC423" s="14"/>
      <c r="AD423" s="14"/>
      <c r="AE423" s="14"/>
      <c r="AF423" s="14"/>
      <c r="AG423" s="14"/>
      <c r="AH423" s="14"/>
    </row>
    <row r="424" spans="1:34" ht="15">
      <c r="A424" s="14"/>
      <c r="B424" s="17"/>
      <c r="C424" s="17"/>
      <c r="D424" s="17"/>
      <c r="E424" s="17"/>
      <c r="F424" s="17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3"/>
      <c r="U424" s="13"/>
      <c r="V424" s="13"/>
      <c r="W424" s="13"/>
      <c r="X424" s="13"/>
      <c r="Y424" s="13"/>
      <c r="Z424" s="13"/>
      <c r="AA424" s="13"/>
      <c r="AB424" s="14"/>
      <c r="AC424" s="14"/>
      <c r="AD424" s="14"/>
      <c r="AE424" s="14"/>
      <c r="AF424" s="14"/>
      <c r="AG424" s="14"/>
      <c r="AH424" s="14"/>
    </row>
    <row r="425" spans="1:34" ht="15">
      <c r="A425" s="14"/>
      <c r="B425" s="17"/>
      <c r="C425" s="17"/>
      <c r="D425" s="17"/>
      <c r="E425" s="17"/>
      <c r="F425" s="17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3"/>
      <c r="U425" s="13"/>
      <c r="V425" s="13"/>
      <c r="W425" s="13"/>
      <c r="X425" s="13"/>
      <c r="Y425" s="13"/>
      <c r="Z425" s="13"/>
      <c r="AA425" s="13"/>
      <c r="AB425" s="14"/>
      <c r="AC425" s="14"/>
      <c r="AD425" s="14"/>
      <c r="AE425" s="14"/>
      <c r="AF425" s="14"/>
      <c r="AG425" s="14"/>
      <c r="AH425" s="14"/>
    </row>
    <row r="426" spans="1:34" ht="15">
      <c r="A426" s="14"/>
      <c r="B426" s="17"/>
      <c r="C426" s="17"/>
      <c r="D426" s="17"/>
      <c r="E426" s="17"/>
      <c r="F426" s="17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3"/>
      <c r="U426" s="13"/>
      <c r="V426" s="13"/>
      <c r="W426" s="13"/>
      <c r="X426" s="13"/>
      <c r="Y426" s="13"/>
      <c r="Z426" s="13"/>
      <c r="AA426" s="13"/>
      <c r="AB426" s="14"/>
      <c r="AC426" s="14"/>
      <c r="AD426" s="14"/>
      <c r="AE426" s="14"/>
      <c r="AF426" s="14"/>
      <c r="AG426" s="14"/>
      <c r="AH426" s="14"/>
    </row>
    <row r="427" spans="1:34" ht="15">
      <c r="A427" s="14"/>
      <c r="B427" s="17"/>
      <c r="C427" s="17"/>
      <c r="D427" s="17"/>
      <c r="E427" s="17"/>
      <c r="F427" s="17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3"/>
      <c r="U427" s="13"/>
      <c r="V427" s="13"/>
      <c r="W427" s="13"/>
      <c r="X427" s="13"/>
      <c r="Y427" s="13"/>
      <c r="Z427" s="13"/>
      <c r="AA427" s="13"/>
      <c r="AB427" s="14"/>
      <c r="AC427" s="14"/>
      <c r="AD427" s="14"/>
      <c r="AE427" s="14"/>
      <c r="AF427" s="14"/>
      <c r="AG427" s="14"/>
      <c r="AH427" s="14"/>
    </row>
    <row r="428" spans="1:34" ht="15">
      <c r="A428" s="14"/>
      <c r="B428" s="17"/>
      <c r="C428" s="17"/>
      <c r="D428" s="17"/>
      <c r="E428" s="17"/>
      <c r="F428" s="17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3"/>
      <c r="U428" s="13"/>
      <c r="V428" s="13"/>
      <c r="W428" s="13"/>
      <c r="X428" s="13"/>
      <c r="Y428" s="13"/>
      <c r="Z428" s="13"/>
      <c r="AA428" s="13"/>
      <c r="AB428" s="14"/>
      <c r="AC428" s="14"/>
      <c r="AD428" s="14"/>
      <c r="AE428" s="14"/>
      <c r="AF428" s="14"/>
      <c r="AG428" s="14"/>
      <c r="AH428" s="14"/>
    </row>
    <row r="429" spans="1:34" ht="15">
      <c r="A429" s="14"/>
      <c r="B429" s="17"/>
      <c r="C429" s="17"/>
      <c r="D429" s="17"/>
      <c r="E429" s="17"/>
      <c r="F429" s="17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3"/>
      <c r="U429" s="13"/>
      <c r="V429" s="13"/>
      <c r="W429" s="13"/>
      <c r="X429" s="13"/>
      <c r="Y429" s="13"/>
      <c r="Z429" s="13"/>
      <c r="AA429" s="13"/>
      <c r="AB429" s="14"/>
      <c r="AC429" s="14"/>
      <c r="AD429" s="14"/>
      <c r="AE429" s="14"/>
      <c r="AF429" s="14"/>
      <c r="AG429" s="14"/>
      <c r="AH429" s="14"/>
    </row>
    <row r="430" spans="1:34" ht="15">
      <c r="A430" s="14"/>
      <c r="B430" s="17"/>
      <c r="C430" s="17"/>
      <c r="D430" s="17"/>
      <c r="E430" s="17"/>
      <c r="F430" s="17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3"/>
      <c r="U430" s="13"/>
      <c r="V430" s="13"/>
      <c r="W430" s="13"/>
      <c r="X430" s="13"/>
      <c r="Y430" s="13"/>
      <c r="Z430" s="13"/>
      <c r="AA430" s="13"/>
      <c r="AB430" s="14"/>
      <c r="AC430" s="14"/>
      <c r="AD430" s="14"/>
      <c r="AE430" s="14"/>
      <c r="AF430" s="14"/>
      <c r="AG430" s="14"/>
      <c r="AH430" s="14"/>
    </row>
    <row r="431" spans="1:34" ht="15">
      <c r="A431" s="14"/>
      <c r="B431" s="17"/>
      <c r="C431" s="17"/>
      <c r="D431" s="17"/>
      <c r="E431" s="17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3"/>
      <c r="U431" s="13"/>
      <c r="V431" s="13"/>
      <c r="W431" s="13"/>
      <c r="X431" s="13"/>
      <c r="Y431" s="13"/>
      <c r="Z431" s="13"/>
      <c r="AA431" s="13"/>
      <c r="AB431" s="14"/>
      <c r="AC431" s="14"/>
      <c r="AD431" s="14"/>
      <c r="AE431" s="14"/>
      <c r="AF431" s="14"/>
      <c r="AG431" s="14"/>
      <c r="AH431" s="14"/>
    </row>
    <row r="432" spans="1:34" ht="15">
      <c r="A432" s="14"/>
      <c r="B432" s="17"/>
      <c r="C432" s="17"/>
      <c r="D432" s="17"/>
      <c r="E432" s="17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3"/>
      <c r="U432" s="13"/>
      <c r="V432" s="13"/>
      <c r="W432" s="13"/>
      <c r="X432" s="13"/>
      <c r="Y432" s="13"/>
      <c r="Z432" s="13"/>
      <c r="AA432" s="13"/>
      <c r="AB432" s="14"/>
      <c r="AC432" s="14"/>
      <c r="AD432" s="14"/>
      <c r="AE432" s="14"/>
      <c r="AF432" s="14"/>
      <c r="AG432" s="14"/>
      <c r="AH432" s="14"/>
    </row>
    <row r="433" spans="1:34" ht="15">
      <c r="A433" s="14"/>
      <c r="B433" s="17"/>
      <c r="C433" s="17"/>
      <c r="D433" s="17"/>
      <c r="E433" s="17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3"/>
      <c r="U433" s="13"/>
      <c r="V433" s="13"/>
      <c r="W433" s="13"/>
      <c r="X433" s="13"/>
      <c r="Y433" s="13"/>
      <c r="Z433" s="13"/>
      <c r="AA433" s="13"/>
      <c r="AB433" s="14"/>
      <c r="AC433" s="14"/>
      <c r="AD433" s="14"/>
      <c r="AE433" s="14"/>
      <c r="AF433" s="14"/>
      <c r="AG433" s="14"/>
      <c r="AH433" s="14"/>
    </row>
    <row r="434" spans="1:34" ht="15">
      <c r="A434" s="14"/>
      <c r="B434" s="17"/>
      <c r="C434" s="17"/>
      <c r="D434" s="17"/>
      <c r="E434" s="17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3"/>
      <c r="U434" s="13"/>
      <c r="V434" s="13"/>
      <c r="W434" s="13"/>
      <c r="X434" s="13"/>
      <c r="Y434" s="13"/>
      <c r="Z434" s="13"/>
      <c r="AA434" s="13"/>
      <c r="AB434" s="14"/>
      <c r="AC434" s="14"/>
      <c r="AD434" s="14"/>
      <c r="AE434" s="14"/>
      <c r="AF434" s="14"/>
      <c r="AG434" s="14"/>
      <c r="AH434" s="14"/>
    </row>
    <row r="435" spans="1:34" ht="15">
      <c r="A435" s="14"/>
      <c r="B435" s="17"/>
      <c r="C435" s="17"/>
      <c r="D435" s="17"/>
      <c r="E435" s="17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3"/>
      <c r="U435" s="13"/>
      <c r="V435" s="13"/>
      <c r="W435" s="13"/>
      <c r="X435" s="13"/>
      <c r="Y435" s="13"/>
      <c r="Z435" s="13"/>
      <c r="AA435" s="13"/>
      <c r="AB435" s="14"/>
      <c r="AC435" s="14"/>
      <c r="AD435" s="14"/>
      <c r="AE435" s="14"/>
      <c r="AF435" s="14"/>
      <c r="AG435" s="14"/>
      <c r="AH435" s="14"/>
    </row>
    <row r="436" spans="1:34" ht="15">
      <c r="A436" s="14"/>
      <c r="B436" s="17"/>
      <c r="C436" s="17"/>
      <c r="D436" s="17"/>
      <c r="E436" s="17"/>
      <c r="F436" s="17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3"/>
      <c r="U436" s="13"/>
      <c r="V436" s="13"/>
      <c r="W436" s="13"/>
      <c r="X436" s="13"/>
      <c r="Y436" s="13"/>
      <c r="Z436" s="13"/>
      <c r="AA436" s="13"/>
      <c r="AB436" s="14"/>
      <c r="AC436" s="14"/>
      <c r="AD436" s="14"/>
      <c r="AE436" s="14"/>
      <c r="AF436" s="14"/>
      <c r="AG436" s="14"/>
      <c r="AH436" s="14"/>
    </row>
    <row r="437" spans="1:34" ht="15">
      <c r="A437" s="14"/>
      <c r="B437" s="17"/>
      <c r="C437" s="17"/>
      <c r="D437" s="17"/>
      <c r="E437" s="17"/>
      <c r="F437" s="17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3"/>
      <c r="U437" s="13"/>
      <c r="V437" s="13"/>
      <c r="W437" s="13"/>
      <c r="X437" s="13"/>
      <c r="Y437" s="13"/>
      <c r="Z437" s="13"/>
      <c r="AA437" s="13"/>
      <c r="AB437" s="14"/>
      <c r="AC437" s="14"/>
      <c r="AD437" s="14"/>
      <c r="AE437" s="14"/>
      <c r="AF437" s="14"/>
      <c r="AG437" s="14"/>
      <c r="AH437" s="14"/>
    </row>
    <row r="438" spans="1:34" ht="15">
      <c r="A438" s="14"/>
      <c r="B438" s="17"/>
      <c r="C438" s="17"/>
      <c r="D438" s="17"/>
      <c r="E438" s="17"/>
      <c r="F438" s="17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3"/>
      <c r="U438" s="13"/>
      <c r="V438" s="13"/>
      <c r="W438" s="13"/>
      <c r="X438" s="13"/>
      <c r="Y438" s="13"/>
      <c r="Z438" s="13"/>
      <c r="AA438" s="13"/>
      <c r="AB438" s="14"/>
      <c r="AC438" s="14"/>
      <c r="AD438" s="14"/>
      <c r="AE438" s="14"/>
      <c r="AF438" s="14"/>
      <c r="AG438" s="14"/>
      <c r="AH438" s="14"/>
    </row>
    <row r="439" spans="1:34" ht="15">
      <c r="A439" s="14"/>
      <c r="B439" s="17"/>
      <c r="C439" s="17"/>
      <c r="D439" s="17"/>
      <c r="E439" s="17"/>
      <c r="F439" s="17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3"/>
      <c r="U439" s="13"/>
      <c r="V439" s="13"/>
      <c r="W439" s="13"/>
      <c r="X439" s="13"/>
      <c r="Y439" s="13"/>
      <c r="Z439" s="13"/>
      <c r="AA439" s="13"/>
      <c r="AB439" s="14"/>
      <c r="AC439" s="14"/>
      <c r="AD439" s="14"/>
      <c r="AE439" s="14"/>
      <c r="AF439" s="14"/>
      <c r="AG439" s="14"/>
      <c r="AH439" s="14"/>
    </row>
    <row r="440" spans="1:34" ht="15">
      <c r="A440" s="14"/>
      <c r="B440" s="17"/>
      <c r="C440" s="17"/>
      <c r="D440" s="17"/>
      <c r="E440" s="17"/>
      <c r="F440" s="17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3"/>
      <c r="U440" s="13"/>
      <c r="V440" s="13"/>
      <c r="W440" s="13"/>
      <c r="X440" s="13"/>
      <c r="Y440" s="13"/>
      <c r="Z440" s="13"/>
      <c r="AA440" s="13"/>
      <c r="AB440" s="14"/>
      <c r="AC440" s="14"/>
      <c r="AD440" s="14"/>
      <c r="AE440" s="14"/>
      <c r="AF440" s="14"/>
      <c r="AG440" s="14"/>
      <c r="AH440" s="14"/>
    </row>
    <row r="441" spans="1:34" ht="15">
      <c r="A441" s="14"/>
      <c r="B441" s="17"/>
      <c r="C441" s="17"/>
      <c r="D441" s="17"/>
      <c r="E441" s="17"/>
      <c r="F441" s="17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3"/>
      <c r="U441" s="13"/>
      <c r="V441" s="13"/>
      <c r="W441" s="13"/>
      <c r="X441" s="13"/>
      <c r="Y441" s="13"/>
      <c r="Z441" s="13"/>
      <c r="AA441" s="13"/>
      <c r="AB441" s="14"/>
      <c r="AC441" s="14"/>
      <c r="AD441" s="14"/>
      <c r="AE441" s="14"/>
      <c r="AF441" s="14"/>
      <c r="AG441" s="14"/>
      <c r="AH441" s="14"/>
    </row>
    <row r="442" spans="1:34" ht="15">
      <c r="A442" s="14"/>
      <c r="B442" s="17"/>
      <c r="C442" s="17"/>
      <c r="D442" s="17"/>
      <c r="E442" s="17"/>
      <c r="F442" s="17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3"/>
      <c r="U442" s="13"/>
      <c r="V442" s="13"/>
      <c r="W442" s="13"/>
      <c r="X442" s="13"/>
      <c r="Y442" s="13"/>
      <c r="Z442" s="13"/>
      <c r="AA442" s="13"/>
      <c r="AB442" s="14"/>
      <c r="AC442" s="14"/>
      <c r="AD442" s="14"/>
      <c r="AE442" s="14"/>
      <c r="AF442" s="14"/>
      <c r="AG442" s="14"/>
      <c r="AH442" s="14"/>
    </row>
    <row r="443" spans="1:34" ht="15">
      <c r="A443" s="14"/>
      <c r="B443" s="17"/>
      <c r="C443" s="17"/>
      <c r="D443" s="17"/>
      <c r="E443" s="17"/>
      <c r="F443" s="17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3"/>
      <c r="U443" s="13"/>
      <c r="V443" s="13"/>
      <c r="W443" s="13"/>
      <c r="X443" s="13"/>
      <c r="Y443" s="13"/>
      <c r="Z443" s="13"/>
      <c r="AA443" s="13"/>
      <c r="AB443" s="14"/>
      <c r="AC443" s="14"/>
      <c r="AD443" s="14"/>
      <c r="AE443" s="14"/>
      <c r="AF443" s="14"/>
      <c r="AG443" s="14"/>
      <c r="AH443" s="14"/>
    </row>
    <row r="444" spans="1:34" ht="15">
      <c r="A444" s="14"/>
      <c r="B444" s="17"/>
      <c r="C444" s="17"/>
      <c r="D444" s="17"/>
      <c r="E444" s="17"/>
      <c r="F444" s="17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3"/>
      <c r="U444" s="13"/>
      <c r="V444" s="13"/>
      <c r="W444" s="13"/>
      <c r="X444" s="13"/>
      <c r="Y444" s="13"/>
      <c r="Z444" s="13"/>
      <c r="AA444" s="13"/>
      <c r="AB444" s="14"/>
      <c r="AC444" s="14"/>
      <c r="AD444" s="14"/>
      <c r="AE444" s="14"/>
      <c r="AF444" s="14"/>
      <c r="AG444" s="14"/>
      <c r="AH444" s="14"/>
    </row>
    <row r="445" spans="1:34" ht="15">
      <c r="A445" s="14"/>
      <c r="B445" s="17"/>
      <c r="C445" s="17"/>
      <c r="D445" s="17"/>
      <c r="E445" s="17"/>
      <c r="F445" s="17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3"/>
      <c r="U445" s="13"/>
      <c r="V445" s="13"/>
      <c r="W445" s="13"/>
      <c r="X445" s="13"/>
      <c r="Y445" s="13"/>
      <c r="Z445" s="13"/>
      <c r="AA445" s="13"/>
      <c r="AB445" s="14"/>
      <c r="AC445" s="14"/>
      <c r="AD445" s="14"/>
      <c r="AE445" s="14"/>
      <c r="AF445" s="14"/>
      <c r="AG445" s="14"/>
      <c r="AH445" s="14"/>
    </row>
    <row r="446" spans="1:34" ht="15">
      <c r="A446" s="14"/>
      <c r="B446" s="17"/>
      <c r="C446" s="17"/>
      <c r="D446" s="17"/>
      <c r="E446" s="17"/>
      <c r="F446" s="17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3"/>
      <c r="U446" s="13"/>
      <c r="V446" s="13"/>
      <c r="W446" s="13"/>
      <c r="X446" s="13"/>
      <c r="Y446" s="13"/>
      <c r="Z446" s="13"/>
      <c r="AA446" s="13"/>
      <c r="AB446" s="14"/>
      <c r="AC446" s="14"/>
      <c r="AD446" s="14"/>
      <c r="AE446" s="14"/>
      <c r="AF446" s="14"/>
      <c r="AG446" s="14"/>
      <c r="AH446" s="14"/>
    </row>
    <row r="447" spans="1:34" ht="15">
      <c r="A447" s="14"/>
      <c r="B447" s="17"/>
      <c r="C447" s="17"/>
      <c r="D447" s="17"/>
      <c r="E447" s="17"/>
      <c r="F447" s="17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3"/>
      <c r="U447" s="13"/>
      <c r="V447" s="13"/>
      <c r="W447" s="13"/>
      <c r="X447" s="13"/>
      <c r="Y447" s="13"/>
      <c r="Z447" s="13"/>
      <c r="AA447" s="13"/>
      <c r="AB447" s="14"/>
      <c r="AC447" s="14"/>
      <c r="AD447" s="14"/>
      <c r="AE447" s="14"/>
      <c r="AF447" s="14"/>
      <c r="AG447" s="14"/>
      <c r="AH447" s="14"/>
    </row>
    <row r="448" spans="1:34" ht="15">
      <c r="A448" s="14"/>
      <c r="B448" s="17"/>
      <c r="C448" s="17"/>
      <c r="D448" s="17"/>
      <c r="E448" s="17"/>
      <c r="F448" s="17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3"/>
      <c r="U448" s="13"/>
      <c r="V448" s="13"/>
      <c r="W448" s="13"/>
      <c r="X448" s="13"/>
      <c r="Y448" s="13"/>
      <c r="Z448" s="13"/>
      <c r="AA448" s="13"/>
      <c r="AB448" s="14"/>
      <c r="AC448" s="14"/>
      <c r="AD448" s="14"/>
      <c r="AE448" s="14"/>
      <c r="AF448" s="14"/>
      <c r="AG448" s="14"/>
      <c r="AH448" s="14"/>
    </row>
    <row r="449" spans="1:34" ht="15">
      <c r="A449" s="14"/>
      <c r="B449" s="17"/>
      <c r="C449" s="17"/>
      <c r="D449" s="17"/>
      <c r="E449" s="17"/>
      <c r="F449" s="17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3"/>
      <c r="U449" s="13"/>
      <c r="V449" s="13"/>
      <c r="W449" s="13"/>
      <c r="X449" s="13"/>
      <c r="Y449" s="13"/>
      <c r="Z449" s="13"/>
      <c r="AA449" s="13"/>
      <c r="AB449" s="14"/>
      <c r="AC449" s="14"/>
      <c r="AD449" s="14"/>
      <c r="AE449" s="14"/>
      <c r="AF449" s="14"/>
      <c r="AG449" s="14"/>
      <c r="AH449" s="14"/>
    </row>
    <row r="450" spans="1:34" ht="15">
      <c r="A450" s="14"/>
      <c r="B450" s="17"/>
      <c r="C450" s="17"/>
      <c r="D450" s="17"/>
      <c r="E450" s="17"/>
      <c r="F450" s="17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3"/>
      <c r="U450" s="13"/>
      <c r="V450" s="13"/>
      <c r="W450" s="13"/>
      <c r="X450" s="13"/>
      <c r="Y450" s="13"/>
      <c r="Z450" s="13"/>
      <c r="AA450" s="13"/>
      <c r="AB450" s="14"/>
      <c r="AC450" s="14"/>
      <c r="AD450" s="14"/>
      <c r="AE450" s="14"/>
      <c r="AF450" s="14"/>
      <c r="AG450" s="14"/>
      <c r="AH450" s="14"/>
    </row>
    <row r="451" spans="1:34" ht="15">
      <c r="A451" s="14"/>
      <c r="B451" s="17"/>
      <c r="C451" s="17"/>
      <c r="D451" s="17"/>
      <c r="E451" s="17"/>
      <c r="F451" s="17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3"/>
      <c r="U451" s="13"/>
      <c r="V451" s="13"/>
      <c r="W451" s="13"/>
      <c r="X451" s="13"/>
      <c r="Y451" s="13"/>
      <c r="Z451" s="13"/>
      <c r="AA451" s="13"/>
      <c r="AB451" s="14"/>
      <c r="AC451" s="14"/>
      <c r="AD451" s="14"/>
      <c r="AE451" s="14"/>
      <c r="AF451" s="14"/>
      <c r="AG451" s="14"/>
      <c r="AH451" s="14"/>
    </row>
    <row r="452" spans="1:34" ht="15">
      <c r="A452" s="14"/>
      <c r="B452" s="17"/>
      <c r="C452" s="17"/>
      <c r="D452" s="17"/>
      <c r="E452" s="17"/>
      <c r="F452" s="17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3"/>
      <c r="U452" s="13"/>
      <c r="V452" s="13"/>
      <c r="W452" s="13"/>
      <c r="X452" s="13"/>
      <c r="Y452" s="13"/>
      <c r="Z452" s="13"/>
      <c r="AA452" s="13"/>
      <c r="AB452" s="14"/>
      <c r="AC452" s="14"/>
      <c r="AD452" s="14"/>
      <c r="AE452" s="14"/>
      <c r="AF452" s="14"/>
      <c r="AG452" s="14"/>
      <c r="AH452" s="14"/>
    </row>
    <row r="453" spans="1:34" ht="15">
      <c r="A453" s="14"/>
      <c r="B453" s="17"/>
      <c r="C453" s="17"/>
      <c r="D453" s="17"/>
      <c r="E453" s="17"/>
      <c r="F453" s="17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3"/>
      <c r="U453" s="13"/>
      <c r="V453" s="13"/>
      <c r="W453" s="13"/>
      <c r="X453" s="13"/>
      <c r="Y453" s="13"/>
      <c r="Z453" s="13"/>
      <c r="AA453" s="13"/>
      <c r="AB453" s="14"/>
      <c r="AC453" s="14"/>
      <c r="AD453" s="14"/>
      <c r="AE453" s="14"/>
      <c r="AF453" s="14"/>
      <c r="AG453" s="14"/>
      <c r="AH453" s="14"/>
    </row>
    <row r="454" spans="1:34" ht="15">
      <c r="A454" s="14"/>
      <c r="B454" s="17"/>
      <c r="C454" s="17"/>
      <c r="D454" s="17"/>
      <c r="E454" s="17"/>
      <c r="F454" s="17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3"/>
      <c r="U454" s="13"/>
      <c r="V454" s="13"/>
      <c r="W454" s="13"/>
      <c r="X454" s="13"/>
      <c r="Y454" s="13"/>
      <c r="Z454" s="13"/>
      <c r="AA454" s="13"/>
      <c r="AB454" s="14"/>
      <c r="AC454" s="14"/>
      <c r="AD454" s="14"/>
      <c r="AE454" s="14"/>
      <c r="AF454" s="14"/>
      <c r="AG454" s="14"/>
      <c r="AH454" s="14"/>
    </row>
    <row r="455" spans="1:34" ht="15">
      <c r="A455" s="14"/>
      <c r="B455" s="17"/>
      <c r="C455" s="17"/>
      <c r="D455" s="17"/>
      <c r="E455" s="17"/>
      <c r="F455" s="17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3"/>
      <c r="U455" s="13"/>
      <c r="V455" s="13"/>
      <c r="W455" s="13"/>
      <c r="X455" s="13"/>
      <c r="Y455" s="13"/>
      <c r="Z455" s="13"/>
      <c r="AA455" s="13"/>
      <c r="AB455" s="14"/>
      <c r="AC455" s="14"/>
      <c r="AD455" s="14"/>
      <c r="AE455" s="14"/>
      <c r="AF455" s="14"/>
      <c r="AG455" s="14"/>
      <c r="AH455" s="14"/>
    </row>
    <row r="456" spans="1:34" ht="15">
      <c r="A456" s="14"/>
      <c r="B456" s="17"/>
      <c r="C456" s="17"/>
      <c r="D456" s="17"/>
      <c r="E456" s="17"/>
      <c r="F456" s="17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3"/>
      <c r="U456" s="13"/>
      <c r="V456" s="13"/>
      <c r="W456" s="13"/>
      <c r="X456" s="13"/>
      <c r="Y456" s="13"/>
      <c r="Z456" s="13"/>
      <c r="AA456" s="13"/>
      <c r="AB456" s="14"/>
      <c r="AC456" s="14"/>
      <c r="AD456" s="14"/>
      <c r="AE456" s="14"/>
      <c r="AF456" s="14"/>
      <c r="AG456" s="14"/>
      <c r="AH456" s="14"/>
    </row>
    <row r="457" spans="1:34" ht="15">
      <c r="A457" s="14"/>
      <c r="B457" s="17"/>
      <c r="C457" s="17"/>
      <c r="D457" s="17"/>
      <c r="E457" s="17"/>
      <c r="F457" s="17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3"/>
      <c r="U457" s="13"/>
      <c r="V457" s="13"/>
      <c r="W457" s="13"/>
      <c r="X457" s="13"/>
      <c r="Y457" s="13"/>
      <c r="Z457" s="13"/>
      <c r="AA457" s="13"/>
      <c r="AB457" s="14"/>
      <c r="AC457" s="14"/>
      <c r="AD457" s="14"/>
      <c r="AE457" s="14"/>
      <c r="AF457" s="14"/>
      <c r="AG457" s="14"/>
      <c r="AH457" s="14"/>
    </row>
    <row r="458" spans="1:34" ht="15">
      <c r="A458" s="14"/>
      <c r="B458" s="17"/>
      <c r="C458" s="17"/>
      <c r="D458" s="17"/>
      <c r="E458" s="17"/>
      <c r="F458" s="17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3"/>
      <c r="U458" s="13"/>
      <c r="V458" s="13"/>
      <c r="W458" s="13"/>
      <c r="X458" s="13"/>
      <c r="Y458" s="13"/>
      <c r="Z458" s="13"/>
      <c r="AA458" s="13"/>
      <c r="AB458" s="14"/>
      <c r="AC458" s="14"/>
      <c r="AD458" s="14"/>
      <c r="AE458" s="14"/>
      <c r="AF458" s="14"/>
      <c r="AG458" s="14"/>
      <c r="AH458" s="14"/>
    </row>
    <row r="459" spans="1:34" ht="15">
      <c r="A459" s="14"/>
      <c r="B459" s="17"/>
      <c r="C459" s="17"/>
      <c r="D459" s="17"/>
      <c r="E459" s="17"/>
      <c r="F459" s="17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3"/>
      <c r="U459" s="13"/>
      <c r="V459" s="13"/>
      <c r="W459" s="13"/>
      <c r="X459" s="13"/>
      <c r="Y459" s="13"/>
      <c r="Z459" s="13"/>
      <c r="AA459" s="13"/>
      <c r="AB459" s="14"/>
      <c r="AC459" s="14"/>
      <c r="AD459" s="14"/>
      <c r="AE459" s="14"/>
      <c r="AF459" s="14"/>
      <c r="AG459" s="14"/>
      <c r="AH459" s="14"/>
    </row>
    <row r="460" spans="1:34" ht="15">
      <c r="A460" s="14"/>
      <c r="B460" s="17"/>
      <c r="C460" s="17"/>
      <c r="D460" s="17"/>
      <c r="E460" s="17"/>
      <c r="F460" s="17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3"/>
      <c r="U460" s="13"/>
      <c r="V460" s="13"/>
      <c r="W460" s="13"/>
      <c r="X460" s="13"/>
      <c r="Y460" s="13"/>
      <c r="Z460" s="13"/>
      <c r="AA460" s="13"/>
      <c r="AB460" s="14"/>
      <c r="AC460" s="14"/>
      <c r="AD460" s="14"/>
      <c r="AE460" s="14"/>
      <c r="AF460" s="14"/>
      <c r="AG460" s="14"/>
      <c r="AH460" s="14"/>
    </row>
    <row r="461" spans="1:34" ht="15">
      <c r="A461" s="14"/>
      <c r="B461" s="17"/>
      <c r="C461" s="17"/>
      <c r="D461" s="17"/>
      <c r="E461" s="17"/>
      <c r="F461" s="17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3"/>
      <c r="U461" s="13"/>
      <c r="V461" s="13"/>
      <c r="W461" s="13"/>
      <c r="X461" s="13"/>
      <c r="Y461" s="13"/>
      <c r="Z461" s="13"/>
      <c r="AA461" s="13"/>
      <c r="AB461" s="14"/>
      <c r="AC461" s="14"/>
      <c r="AD461" s="14"/>
      <c r="AE461" s="14"/>
      <c r="AF461" s="14"/>
      <c r="AG461" s="14"/>
      <c r="AH461" s="14"/>
    </row>
    <row r="462" spans="1:34" ht="15">
      <c r="A462" s="14"/>
      <c r="B462" s="17"/>
      <c r="C462" s="17"/>
      <c r="D462" s="17"/>
      <c r="E462" s="17"/>
      <c r="F462" s="17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3"/>
      <c r="U462" s="13"/>
      <c r="V462" s="13"/>
      <c r="W462" s="13"/>
      <c r="X462" s="13"/>
      <c r="Y462" s="13"/>
      <c r="Z462" s="13"/>
      <c r="AA462" s="13"/>
      <c r="AB462" s="14"/>
      <c r="AC462" s="14"/>
      <c r="AD462" s="14"/>
      <c r="AE462" s="14"/>
      <c r="AF462" s="14"/>
      <c r="AG462" s="14"/>
      <c r="AH462" s="14"/>
    </row>
    <row r="463" spans="1:34" ht="15">
      <c r="A463" s="14"/>
      <c r="B463" s="17"/>
      <c r="C463" s="17"/>
      <c r="D463" s="17"/>
      <c r="E463" s="17"/>
      <c r="F463" s="17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3"/>
      <c r="U463" s="13"/>
      <c r="V463" s="13"/>
      <c r="W463" s="13"/>
      <c r="X463" s="13"/>
      <c r="Y463" s="13"/>
      <c r="Z463" s="13"/>
      <c r="AA463" s="13"/>
      <c r="AB463" s="14"/>
      <c r="AC463" s="14"/>
      <c r="AD463" s="14"/>
      <c r="AE463" s="14"/>
      <c r="AF463" s="14"/>
      <c r="AG463" s="14"/>
      <c r="AH463" s="14"/>
    </row>
    <row r="464" spans="1:34" ht="15">
      <c r="A464" s="14"/>
      <c r="B464" s="17"/>
      <c r="C464" s="17"/>
      <c r="D464" s="17"/>
      <c r="E464" s="17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3"/>
      <c r="U464" s="13"/>
      <c r="V464" s="13"/>
      <c r="W464" s="13"/>
      <c r="X464" s="13"/>
      <c r="Y464" s="13"/>
      <c r="Z464" s="13"/>
      <c r="AA464" s="13"/>
      <c r="AB464" s="14"/>
      <c r="AC464" s="14"/>
      <c r="AD464" s="14"/>
      <c r="AE464" s="14"/>
      <c r="AF464" s="14"/>
      <c r="AG464" s="14"/>
      <c r="AH464" s="14"/>
    </row>
    <row r="465" spans="1:34" ht="15">
      <c r="A465" s="14"/>
      <c r="B465" s="17"/>
      <c r="C465" s="17"/>
      <c r="D465" s="17"/>
      <c r="E465" s="17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3"/>
      <c r="U465" s="13"/>
      <c r="V465" s="13"/>
      <c r="W465" s="13"/>
      <c r="X465" s="13"/>
      <c r="Y465" s="13"/>
      <c r="Z465" s="13"/>
      <c r="AA465" s="13"/>
      <c r="AB465" s="14"/>
      <c r="AC465" s="14"/>
      <c r="AD465" s="14"/>
      <c r="AE465" s="14"/>
      <c r="AF465" s="14"/>
      <c r="AG465" s="14"/>
      <c r="AH465" s="14"/>
    </row>
    <row r="466" spans="1:34" ht="15">
      <c r="A466" s="14"/>
      <c r="B466" s="17"/>
      <c r="C466" s="17"/>
      <c r="D466" s="17"/>
      <c r="E466" s="17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3"/>
      <c r="U466" s="13"/>
      <c r="V466" s="13"/>
      <c r="W466" s="13"/>
      <c r="X466" s="13"/>
      <c r="Y466" s="13"/>
      <c r="Z466" s="13"/>
      <c r="AA466" s="13"/>
      <c r="AB466" s="14"/>
      <c r="AC466" s="14"/>
      <c r="AD466" s="14"/>
      <c r="AE466" s="14"/>
      <c r="AF466" s="14"/>
      <c r="AG466" s="14"/>
      <c r="AH466" s="14"/>
    </row>
    <row r="467" spans="1:34" ht="15">
      <c r="A467" s="14"/>
      <c r="B467" s="17"/>
      <c r="C467" s="17"/>
      <c r="D467" s="17"/>
      <c r="E467" s="17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3"/>
      <c r="U467" s="13"/>
      <c r="V467" s="13"/>
      <c r="W467" s="13"/>
      <c r="X467" s="13"/>
      <c r="Y467" s="13"/>
      <c r="Z467" s="13"/>
      <c r="AA467" s="13"/>
      <c r="AB467" s="14"/>
      <c r="AC467" s="14"/>
      <c r="AD467" s="14"/>
      <c r="AE467" s="14"/>
      <c r="AF467" s="14"/>
      <c r="AG467" s="14"/>
      <c r="AH467" s="14"/>
    </row>
    <row r="468" spans="1:34" ht="15">
      <c r="A468" s="14"/>
      <c r="B468" s="17"/>
      <c r="C468" s="17"/>
      <c r="D468" s="17"/>
      <c r="E468" s="17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3"/>
      <c r="U468" s="13"/>
      <c r="V468" s="13"/>
      <c r="W468" s="13"/>
      <c r="X468" s="13"/>
      <c r="Y468" s="13"/>
      <c r="Z468" s="13"/>
      <c r="AA468" s="13"/>
      <c r="AB468" s="14"/>
      <c r="AC468" s="14"/>
      <c r="AD468" s="14"/>
      <c r="AE468" s="14"/>
      <c r="AF468" s="14"/>
      <c r="AG468" s="14"/>
      <c r="AH468" s="14"/>
    </row>
    <row r="469" spans="1:34" ht="15">
      <c r="A469" s="14"/>
      <c r="B469" s="17"/>
      <c r="C469" s="17"/>
      <c r="D469" s="17"/>
      <c r="E469" s="17"/>
      <c r="F469" s="17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3"/>
      <c r="U469" s="13"/>
      <c r="V469" s="13"/>
      <c r="W469" s="13"/>
      <c r="X469" s="13"/>
      <c r="Y469" s="13"/>
      <c r="Z469" s="13"/>
      <c r="AA469" s="13"/>
      <c r="AB469" s="14"/>
      <c r="AC469" s="14"/>
      <c r="AD469" s="14"/>
      <c r="AE469" s="14"/>
      <c r="AF469" s="14"/>
      <c r="AG469" s="14"/>
      <c r="AH469" s="14"/>
    </row>
    <row r="470" spans="1:34" ht="15">
      <c r="A470" s="14"/>
      <c r="B470" s="17"/>
      <c r="C470" s="17"/>
      <c r="D470" s="17"/>
      <c r="E470" s="17"/>
      <c r="F470" s="17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3"/>
      <c r="U470" s="13"/>
      <c r="V470" s="13"/>
      <c r="W470" s="13"/>
      <c r="X470" s="13"/>
      <c r="Y470" s="13"/>
      <c r="Z470" s="13"/>
      <c r="AA470" s="13"/>
      <c r="AB470" s="14"/>
      <c r="AC470" s="14"/>
      <c r="AD470" s="14"/>
      <c r="AE470" s="14"/>
      <c r="AF470" s="14"/>
      <c r="AG470" s="14"/>
      <c r="AH470" s="14"/>
    </row>
    <row r="471" spans="1:34" ht="15">
      <c r="A471" s="14"/>
      <c r="B471" s="17"/>
      <c r="C471" s="17"/>
      <c r="D471" s="17"/>
      <c r="E471" s="17"/>
      <c r="F471" s="17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3"/>
      <c r="U471" s="13"/>
      <c r="V471" s="13"/>
      <c r="W471" s="13"/>
      <c r="X471" s="13"/>
      <c r="Y471" s="13"/>
      <c r="Z471" s="13"/>
      <c r="AA471" s="13"/>
      <c r="AB471" s="14"/>
      <c r="AC471" s="14"/>
      <c r="AD471" s="14"/>
      <c r="AE471" s="14"/>
      <c r="AF471" s="14"/>
      <c r="AG471" s="14"/>
      <c r="AH471" s="14"/>
    </row>
    <row r="472" spans="1:34" ht="15">
      <c r="A472" s="14"/>
      <c r="B472" s="17"/>
      <c r="C472" s="17"/>
      <c r="D472" s="17"/>
      <c r="E472" s="17"/>
      <c r="F472" s="17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3"/>
      <c r="U472" s="13"/>
      <c r="V472" s="13"/>
      <c r="W472" s="13"/>
      <c r="X472" s="13"/>
      <c r="Y472" s="13"/>
      <c r="Z472" s="13"/>
      <c r="AA472" s="13"/>
      <c r="AB472" s="14"/>
      <c r="AC472" s="14"/>
      <c r="AD472" s="14"/>
      <c r="AE472" s="14"/>
      <c r="AF472" s="14"/>
      <c r="AG472" s="14"/>
      <c r="AH472" s="14"/>
    </row>
    <row r="473" spans="1:34" ht="15">
      <c r="A473" s="14"/>
      <c r="B473" s="17"/>
      <c r="C473" s="17"/>
      <c r="D473" s="17"/>
      <c r="E473" s="17"/>
      <c r="F473" s="17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3"/>
      <c r="U473" s="13"/>
      <c r="V473" s="13"/>
      <c r="W473" s="13"/>
      <c r="X473" s="13"/>
      <c r="Y473" s="13"/>
      <c r="Z473" s="13"/>
      <c r="AA473" s="13"/>
      <c r="AB473" s="14"/>
      <c r="AC473" s="14"/>
      <c r="AD473" s="14"/>
      <c r="AE473" s="14"/>
      <c r="AF473" s="14"/>
      <c r="AG473" s="14"/>
      <c r="AH473" s="14"/>
    </row>
    <row r="474" spans="1:34" ht="15">
      <c r="A474" s="14"/>
      <c r="B474" s="17"/>
      <c r="C474" s="17"/>
      <c r="D474" s="17"/>
      <c r="E474" s="17"/>
      <c r="F474" s="17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3"/>
      <c r="U474" s="13"/>
      <c r="V474" s="13"/>
      <c r="W474" s="13"/>
      <c r="X474" s="13"/>
      <c r="Y474" s="13"/>
      <c r="Z474" s="13"/>
      <c r="AA474" s="13"/>
      <c r="AB474" s="14"/>
      <c r="AC474" s="14"/>
      <c r="AD474" s="14"/>
      <c r="AE474" s="14"/>
      <c r="AF474" s="14"/>
      <c r="AG474" s="14"/>
      <c r="AH474" s="14"/>
    </row>
    <row r="475" spans="1:34" ht="15">
      <c r="A475" s="14"/>
      <c r="B475" s="17"/>
      <c r="C475" s="17"/>
      <c r="D475" s="17"/>
      <c r="E475" s="17"/>
      <c r="F475" s="17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3"/>
      <c r="U475" s="13"/>
      <c r="V475" s="13"/>
      <c r="W475" s="13"/>
      <c r="X475" s="13"/>
      <c r="Y475" s="13"/>
      <c r="Z475" s="13"/>
      <c r="AA475" s="13"/>
      <c r="AB475" s="14"/>
      <c r="AC475" s="14"/>
      <c r="AD475" s="14"/>
      <c r="AE475" s="14"/>
      <c r="AF475" s="14"/>
      <c r="AG475" s="14"/>
      <c r="AH475" s="14"/>
    </row>
    <row r="476" spans="1:34" ht="15">
      <c r="A476" s="14"/>
      <c r="B476" s="17"/>
      <c r="C476" s="17"/>
      <c r="D476" s="17"/>
      <c r="E476" s="17"/>
      <c r="F476" s="17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3"/>
      <c r="U476" s="13"/>
      <c r="V476" s="13"/>
      <c r="W476" s="13"/>
      <c r="X476" s="13"/>
      <c r="Y476" s="13"/>
      <c r="Z476" s="13"/>
      <c r="AA476" s="13"/>
      <c r="AB476" s="14"/>
      <c r="AC476" s="14"/>
      <c r="AD476" s="14"/>
      <c r="AE476" s="14"/>
      <c r="AF476" s="14"/>
      <c r="AG476" s="14"/>
      <c r="AH476" s="14"/>
    </row>
    <row r="477" spans="1:34" ht="15">
      <c r="A477" s="14"/>
      <c r="B477" s="17"/>
      <c r="C477" s="17"/>
      <c r="D477" s="17"/>
      <c r="E477" s="17"/>
      <c r="F477" s="1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3"/>
      <c r="U477" s="13"/>
      <c r="V477" s="13"/>
      <c r="W477" s="13"/>
      <c r="X477" s="13"/>
      <c r="Y477" s="13"/>
      <c r="Z477" s="13"/>
      <c r="AA477" s="13"/>
      <c r="AB477" s="14"/>
      <c r="AC477" s="14"/>
      <c r="AD477" s="14"/>
      <c r="AE477" s="14"/>
      <c r="AF477" s="14"/>
      <c r="AG477" s="14"/>
      <c r="AH477" s="14"/>
    </row>
    <row r="478" spans="1:34" ht="15">
      <c r="A478" s="14"/>
      <c r="B478" s="17"/>
      <c r="C478" s="17"/>
      <c r="D478" s="17"/>
      <c r="E478" s="17"/>
      <c r="F478" s="17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3"/>
      <c r="U478" s="13"/>
      <c r="V478" s="13"/>
      <c r="W478" s="13"/>
      <c r="X478" s="13"/>
      <c r="Y478" s="13"/>
      <c r="Z478" s="13"/>
      <c r="AA478" s="13"/>
      <c r="AB478" s="14"/>
      <c r="AC478" s="14"/>
      <c r="AD478" s="14"/>
      <c r="AE478" s="14"/>
      <c r="AF478" s="14"/>
      <c r="AG478" s="14"/>
      <c r="AH478" s="14"/>
    </row>
    <row r="479" spans="1:34" ht="15">
      <c r="A479" s="14"/>
      <c r="B479" s="17"/>
      <c r="C479" s="17"/>
      <c r="D479" s="17"/>
      <c r="E479" s="17"/>
      <c r="F479" s="17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3"/>
      <c r="U479" s="13"/>
      <c r="V479" s="13"/>
      <c r="W479" s="13"/>
      <c r="X479" s="13"/>
      <c r="Y479" s="13"/>
      <c r="Z479" s="13"/>
      <c r="AA479" s="13"/>
      <c r="AB479" s="14"/>
      <c r="AC479" s="14"/>
      <c r="AD479" s="14"/>
      <c r="AE479" s="14"/>
      <c r="AF479" s="14"/>
      <c r="AG479" s="14"/>
      <c r="AH479" s="14"/>
    </row>
    <row r="480" spans="1:34" ht="15">
      <c r="A480" s="14"/>
      <c r="B480" s="17"/>
      <c r="C480" s="17"/>
      <c r="D480" s="17"/>
      <c r="E480" s="17"/>
      <c r="F480" s="17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3"/>
      <c r="U480" s="13"/>
      <c r="V480" s="13"/>
      <c r="W480" s="13"/>
      <c r="X480" s="13"/>
      <c r="Y480" s="13"/>
      <c r="Z480" s="13"/>
      <c r="AA480" s="13"/>
      <c r="AB480" s="14"/>
      <c r="AC480" s="14"/>
      <c r="AD480" s="14"/>
      <c r="AE480" s="14"/>
      <c r="AF480" s="14"/>
      <c r="AG480" s="14"/>
      <c r="AH480" s="14"/>
    </row>
    <row r="481" spans="1:34" ht="15">
      <c r="A481" s="14"/>
      <c r="B481" s="17"/>
      <c r="C481" s="17"/>
      <c r="D481" s="17"/>
      <c r="E481" s="17"/>
      <c r="F481" s="17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3"/>
      <c r="U481" s="13"/>
      <c r="V481" s="13"/>
      <c r="W481" s="13"/>
      <c r="X481" s="13"/>
      <c r="Y481" s="13"/>
      <c r="Z481" s="13"/>
      <c r="AA481" s="13"/>
      <c r="AB481" s="14"/>
      <c r="AC481" s="14"/>
      <c r="AD481" s="14"/>
      <c r="AE481" s="14"/>
      <c r="AF481" s="14"/>
      <c r="AG481" s="14"/>
      <c r="AH481" s="14"/>
    </row>
    <row r="482" spans="1:34" ht="15">
      <c r="A482" s="14"/>
      <c r="B482" s="17"/>
      <c r="C482" s="17"/>
      <c r="D482" s="17"/>
      <c r="E482" s="17"/>
      <c r="F482" s="17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3"/>
      <c r="U482" s="13"/>
      <c r="V482" s="13"/>
      <c r="W482" s="13"/>
      <c r="X482" s="13"/>
      <c r="Y482" s="13"/>
      <c r="Z482" s="13"/>
      <c r="AA482" s="13"/>
      <c r="AB482" s="14"/>
      <c r="AC482" s="14"/>
      <c r="AD482" s="14"/>
      <c r="AE482" s="14"/>
      <c r="AF482" s="14"/>
      <c r="AG482" s="14"/>
      <c r="AH482" s="14"/>
    </row>
    <row r="483" spans="1:34" ht="15">
      <c r="A483" s="14"/>
      <c r="B483" s="17"/>
      <c r="C483" s="17"/>
      <c r="D483" s="17"/>
      <c r="E483" s="17"/>
      <c r="F483" s="17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3"/>
      <c r="U483" s="13"/>
      <c r="V483" s="13"/>
      <c r="W483" s="13"/>
      <c r="X483" s="13"/>
      <c r="Y483" s="13"/>
      <c r="Z483" s="13"/>
      <c r="AA483" s="13"/>
      <c r="AB483" s="14"/>
      <c r="AC483" s="14"/>
      <c r="AD483" s="14"/>
      <c r="AE483" s="14"/>
      <c r="AF483" s="14"/>
      <c r="AG483" s="14"/>
      <c r="AH483" s="14"/>
    </row>
    <row r="484" spans="1:34" ht="15">
      <c r="A484" s="14"/>
      <c r="B484" s="17"/>
      <c r="C484" s="17"/>
      <c r="D484" s="17"/>
      <c r="E484" s="17"/>
      <c r="F484" s="17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3"/>
      <c r="U484" s="13"/>
      <c r="V484" s="13"/>
      <c r="W484" s="13"/>
      <c r="X484" s="13"/>
      <c r="Y484" s="13"/>
      <c r="Z484" s="13"/>
      <c r="AA484" s="13"/>
      <c r="AB484" s="14"/>
      <c r="AC484" s="14"/>
      <c r="AD484" s="14"/>
      <c r="AE484" s="14"/>
      <c r="AF484" s="14"/>
      <c r="AG484" s="14"/>
      <c r="AH484" s="14"/>
    </row>
    <row r="485" spans="1:34" ht="15">
      <c r="A485" s="14"/>
      <c r="B485" s="17"/>
      <c r="C485" s="17"/>
      <c r="D485" s="17"/>
      <c r="E485" s="17"/>
      <c r="F485" s="17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3"/>
      <c r="U485" s="13"/>
      <c r="V485" s="13"/>
      <c r="W485" s="13"/>
      <c r="X485" s="13"/>
      <c r="Y485" s="13"/>
      <c r="Z485" s="13"/>
      <c r="AA485" s="13"/>
      <c r="AB485" s="14"/>
      <c r="AC485" s="14"/>
      <c r="AD485" s="14"/>
      <c r="AE485" s="14"/>
      <c r="AF485" s="14"/>
      <c r="AG485" s="14"/>
      <c r="AH485" s="14"/>
    </row>
    <row r="486" spans="1:34" ht="15">
      <c r="A486" s="14"/>
      <c r="B486" s="17"/>
      <c r="C486" s="17"/>
      <c r="D486" s="17"/>
      <c r="E486" s="17"/>
      <c r="F486" s="17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3"/>
      <c r="U486" s="13"/>
      <c r="V486" s="13"/>
      <c r="W486" s="13"/>
      <c r="X486" s="13"/>
      <c r="Y486" s="13"/>
      <c r="Z486" s="13"/>
      <c r="AA486" s="13"/>
      <c r="AB486" s="14"/>
      <c r="AC486" s="14"/>
      <c r="AD486" s="14"/>
      <c r="AE486" s="14"/>
      <c r="AF486" s="14"/>
      <c r="AG486" s="14"/>
      <c r="AH486" s="14"/>
    </row>
    <row r="487" spans="1:34" ht="15">
      <c r="A487" s="14"/>
      <c r="B487" s="17"/>
      <c r="C487" s="17"/>
      <c r="D487" s="17"/>
      <c r="E487" s="17"/>
      <c r="F487" s="17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3"/>
      <c r="U487" s="13"/>
      <c r="V487" s="13"/>
      <c r="W487" s="13"/>
      <c r="X487" s="13"/>
      <c r="Y487" s="13"/>
      <c r="Z487" s="13"/>
      <c r="AA487" s="13"/>
      <c r="AB487" s="14"/>
      <c r="AC487" s="14"/>
      <c r="AD487" s="14"/>
      <c r="AE487" s="14"/>
      <c r="AF487" s="14"/>
      <c r="AG487" s="14"/>
      <c r="AH487" s="14"/>
    </row>
    <row r="488" spans="1:34" ht="15">
      <c r="A488" s="14"/>
      <c r="B488" s="17"/>
      <c r="C488" s="17"/>
      <c r="D488" s="17"/>
      <c r="E488" s="17"/>
      <c r="F488" s="17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3"/>
      <c r="U488" s="13"/>
      <c r="V488" s="13"/>
      <c r="W488" s="13"/>
      <c r="X488" s="13"/>
      <c r="Y488" s="13"/>
      <c r="Z488" s="13"/>
      <c r="AA488" s="13"/>
      <c r="AB488" s="14"/>
      <c r="AC488" s="14"/>
      <c r="AD488" s="14"/>
      <c r="AE488" s="14"/>
      <c r="AF488" s="14"/>
      <c r="AG488" s="14"/>
      <c r="AH488" s="14"/>
    </row>
    <row r="489" spans="1:34" ht="15">
      <c r="A489" s="14"/>
      <c r="B489" s="17"/>
      <c r="C489" s="17"/>
      <c r="D489" s="17"/>
      <c r="E489" s="17"/>
      <c r="F489" s="17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3"/>
      <c r="U489" s="13"/>
      <c r="V489" s="13"/>
      <c r="W489" s="13"/>
      <c r="X489" s="13"/>
      <c r="Y489" s="13"/>
      <c r="Z489" s="13"/>
      <c r="AA489" s="13"/>
      <c r="AB489" s="14"/>
      <c r="AC489" s="14"/>
      <c r="AD489" s="14"/>
      <c r="AE489" s="14"/>
      <c r="AF489" s="14"/>
      <c r="AG489" s="14"/>
      <c r="AH489" s="14"/>
    </row>
    <row r="490" spans="1:34" ht="15">
      <c r="A490" s="14"/>
      <c r="B490" s="17"/>
      <c r="C490" s="17"/>
      <c r="D490" s="17"/>
      <c r="E490" s="17"/>
      <c r="F490" s="17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3"/>
      <c r="U490" s="13"/>
      <c r="V490" s="13"/>
      <c r="W490" s="13"/>
      <c r="X490" s="13"/>
      <c r="Y490" s="13"/>
      <c r="Z490" s="13"/>
      <c r="AA490" s="13"/>
      <c r="AB490" s="14"/>
      <c r="AC490" s="14"/>
      <c r="AD490" s="14"/>
      <c r="AE490" s="14"/>
      <c r="AF490" s="14"/>
      <c r="AG490" s="14"/>
      <c r="AH490" s="14"/>
    </row>
    <row r="491" spans="1:34" ht="15">
      <c r="A491" s="14"/>
      <c r="B491" s="17"/>
      <c r="C491" s="17"/>
      <c r="D491" s="17"/>
      <c r="E491" s="17"/>
      <c r="F491" s="17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3"/>
      <c r="U491" s="13"/>
      <c r="V491" s="13"/>
      <c r="W491" s="13"/>
      <c r="X491" s="13"/>
      <c r="Y491" s="13"/>
      <c r="Z491" s="13"/>
      <c r="AA491" s="13"/>
      <c r="AB491" s="14"/>
      <c r="AC491" s="14"/>
      <c r="AD491" s="14"/>
      <c r="AE491" s="14"/>
      <c r="AF491" s="14"/>
      <c r="AG491" s="14"/>
      <c r="AH491" s="14"/>
    </row>
    <row r="492" spans="1:34" ht="15">
      <c r="A492" s="14"/>
      <c r="B492" s="17"/>
      <c r="C492" s="17"/>
      <c r="D492" s="17"/>
      <c r="E492" s="17"/>
      <c r="F492" s="17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3"/>
      <c r="U492" s="13"/>
      <c r="V492" s="13"/>
      <c r="W492" s="13"/>
      <c r="X492" s="13"/>
      <c r="Y492" s="13"/>
      <c r="Z492" s="13"/>
      <c r="AA492" s="13"/>
      <c r="AB492" s="14"/>
      <c r="AC492" s="14"/>
      <c r="AD492" s="14"/>
      <c r="AE492" s="14"/>
      <c r="AF492" s="14"/>
      <c r="AG492" s="14"/>
      <c r="AH492" s="14"/>
    </row>
    <row r="493" spans="1:34" ht="15">
      <c r="A493" s="14"/>
      <c r="B493" s="17"/>
      <c r="C493" s="17"/>
      <c r="D493" s="17"/>
      <c r="E493" s="17"/>
      <c r="F493" s="17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3"/>
      <c r="U493" s="13"/>
      <c r="V493" s="13"/>
      <c r="W493" s="13"/>
      <c r="X493" s="13"/>
      <c r="Y493" s="13"/>
      <c r="Z493" s="13"/>
      <c r="AA493" s="13"/>
      <c r="AB493" s="14"/>
      <c r="AC493" s="14"/>
      <c r="AD493" s="14"/>
      <c r="AE493" s="14"/>
      <c r="AF493" s="14"/>
      <c r="AG493" s="14"/>
      <c r="AH493" s="14"/>
    </row>
    <row r="494" spans="1:34" ht="15">
      <c r="A494" s="14"/>
      <c r="B494" s="17"/>
      <c r="C494" s="17"/>
      <c r="D494" s="17"/>
      <c r="E494" s="17"/>
      <c r="F494" s="17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3"/>
      <c r="U494" s="13"/>
      <c r="V494" s="13"/>
      <c r="W494" s="13"/>
      <c r="X494" s="13"/>
      <c r="Y494" s="13"/>
      <c r="Z494" s="13"/>
      <c r="AA494" s="13"/>
      <c r="AB494" s="14"/>
      <c r="AC494" s="14"/>
      <c r="AD494" s="14"/>
      <c r="AE494" s="14"/>
      <c r="AF494" s="14"/>
      <c r="AG494" s="14"/>
      <c r="AH494" s="14"/>
    </row>
    <row r="495" spans="1:34" ht="15">
      <c r="A495" s="14"/>
      <c r="B495" s="17"/>
      <c r="C495" s="17"/>
      <c r="D495" s="17"/>
      <c r="E495" s="17"/>
      <c r="F495" s="17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3"/>
      <c r="U495" s="13"/>
      <c r="V495" s="13"/>
      <c r="W495" s="13"/>
      <c r="X495" s="13"/>
      <c r="Y495" s="13"/>
      <c r="Z495" s="13"/>
      <c r="AA495" s="13"/>
      <c r="AB495" s="14"/>
      <c r="AC495" s="14"/>
      <c r="AD495" s="14"/>
      <c r="AE495" s="14"/>
      <c r="AF495" s="14"/>
      <c r="AG495" s="14"/>
      <c r="AH495" s="14"/>
    </row>
    <row r="496" spans="1:34" ht="15">
      <c r="A496" s="14"/>
      <c r="B496" s="17"/>
      <c r="C496" s="17"/>
      <c r="D496" s="17"/>
      <c r="E496" s="17"/>
      <c r="F496" s="17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3"/>
      <c r="U496" s="13"/>
      <c r="V496" s="13"/>
      <c r="W496" s="13"/>
      <c r="X496" s="13"/>
      <c r="Y496" s="13"/>
      <c r="Z496" s="13"/>
      <c r="AA496" s="13"/>
      <c r="AB496" s="14"/>
      <c r="AC496" s="14"/>
      <c r="AD496" s="14"/>
      <c r="AE496" s="14"/>
      <c r="AF496" s="14"/>
      <c r="AG496" s="14"/>
      <c r="AH496" s="14"/>
    </row>
    <row r="497" spans="1:34" ht="15">
      <c r="A497" s="14"/>
      <c r="B497" s="17"/>
      <c r="C497" s="17"/>
      <c r="D497" s="17"/>
      <c r="E497" s="17"/>
      <c r="F497" s="1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3"/>
      <c r="U497" s="13"/>
      <c r="V497" s="13"/>
      <c r="W497" s="13"/>
      <c r="X497" s="13"/>
      <c r="Y497" s="13"/>
      <c r="Z497" s="13"/>
      <c r="AA497" s="13"/>
      <c r="AB497" s="14"/>
      <c r="AC497" s="14"/>
      <c r="AD497" s="14"/>
      <c r="AE497" s="14"/>
      <c r="AF497" s="14"/>
      <c r="AG497" s="14"/>
      <c r="AH497" s="14"/>
    </row>
    <row r="498" spans="1:34" ht="15">
      <c r="A498" s="14"/>
      <c r="B498" s="17"/>
      <c r="C498" s="17"/>
      <c r="D498" s="17"/>
      <c r="E498" s="17"/>
      <c r="F498" s="17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3"/>
      <c r="U498" s="13"/>
      <c r="V498" s="13"/>
      <c r="W498" s="13"/>
      <c r="X498" s="13"/>
      <c r="Y498" s="13"/>
      <c r="Z498" s="13"/>
      <c r="AA498" s="13"/>
      <c r="AB498" s="14"/>
      <c r="AC498" s="14"/>
      <c r="AD498" s="14"/>
      <c r="AE498" s="14"/>
      <c r="AF498" s="14"/>
      <c r="AG498" s="14"/>
      <c r="AH498" s="14"/>
    </row>
    <row r="499" spans="1:34" ht="15">
      <c r="A499" s="14"/>
      <c r="B499" s="17"/>
      <c r="C499" s="17"/>
      <c r="D499" s="17"/>
      <c r="E499" s="17"/>
      <c r="F499" s="17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3"/>
      <c r="U499" s="13"/>
      <c r="V499" s="13"/>
      <c r="W499" s="13"/>
      <c r="X499" s="13"/>
      <c r="Y499" s="13"/>
      <c r="Z499" s="13"/>
      <c r="AA499" s="13"/>
      <c r="AB499" s="14"/>
      <c r="AC499" s="14"/>
      <c r="AD499" s="14"/>
      <c r="AE499" s="14"/>
      <c r="AF499" s="14"/>
      <c r="AG499" s="14"/>
      <c r="AH499" s="14"/>
    </row>
    <row r="500" spans="1:34" ht="15">
      <c r="A500" s="14"/>
      <c r="B500" s="17"/>
      <c r="C500" s="17"/>
      <c r="D500" s="17"/>
      <c r="E500" s="17"/>
      <c r="F500" s="17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3"/>
      <c r="U500" s="13"/>
      <c r="V500" s="13"/>
      <c r="W500" s="13"/>
      <c r="X500" s="13"/>
      <c r="Y500" s="13"/>
      <c r="Z500" s="13"/>
      <c r="AA500" s="13"/>
      <c r="AB500" s="14"/>
      <c r="AC500" s="14"/>
      <c r="AD500" s="14"/>
      <c r="AE500" s="14"/>
      <c r="AF500" s="14"/>
      <c r="AG500" s="14"/>
      <c r="AH500" s="14"/>
    </row>
    <row r="501" spans="1:34" ht="15">
      <c r="A501" s="14"/>
      <c r="B501" s="17"/>
      <c r="C501" s="17"/>
      <c r="D501" s="17"/>
      <c r="E501" s="17"/>
      <c r="F501" s="17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3"/>
      <c r="U501" s="13"/>
      <c r="V501" s="13"/>
      <c r="W501" s="13"/>
      <c r="X501" s="13"/>
      <c r="Y501" s="13"/>
      <c r="Z501" s="13"/>
      <c r="AA501" s="13"/>
      <c r="AB501" s="14"/>
      <c r="AC501" s="14"/>
      <c r="AD501" s="14"/>
      <c r="AE501" s="14"/>
      <c r="AF501" s="14"/>
      <c r="AG501" s="14"/>
      <c r="AH501" s="14"/>
    </row>
    <row r="502" spans="1:34" ht="15">
      <c r="A502" s="14"/>
      <c r="B502" s="17"/>
      <c r="C502" s="17"/>
      <c r="D502" s="17"/>
      <c r="E502" s="17"/>
      <c r="F502" s="17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3"/>
      <c r="U502" s="13"/>
      <c r="V502" s="13"/>
      <c r="W502" s="13"/>
      <c r="X502" s="13"/>
      <c r="Y502" s="13"/>
      <c r="Z502" s="13"/>
      <c r="AA502" s="13"/>
      <c r="AB502" s="14"/>
      <c r="AC502" s="14"/>
      <c r="AD502" s="14"/>
      <c r="AE502" s="14"/>
      <c r="AF502" s="14"/>
      <c r="AG502" s="14"/>
      <c r="AH502" s="14"/>
    </row>
    <row r="503" spans="1:34" ht="15">
      <c r="A503" s="14"/>
      <c r="B503" s="17"/>
      <c r="C503" s="17"/>
      <c r="D503" s="17"/>
      <c r="E503" s="17"/>
      <c r="F503" s="17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3"/>
      <c r="U503" s="13"/>
      <c r="V503" s="13"/>
      <c r="W503" s="13"/>
      <c r="X503" s="13"/>
      <c r="Y503" s="13"/>
      <c r="Z503" s="13"/>
      <c r="AA503" s="13"/>
      <c r="AB503" s="14"/>
      <c r="AC503" s="14"/>
      <c r="AD503" s="14"/>
      <c r="AE503" s="14"/>
      <c r="AF503" s="14"/>
      <c r="AG503" s="14"/>
      <c r="AH503" s="14"/>
    </row>
    <row r="504" spans="1:34" ht="15">
      <c r="A504" s="14"/>
      <c r="B504" s="17"/>
      <c r="C504" s="17"/>
      <c r="D504" s="17"/>
      <c r="E504" s="17"/>
      <c r="F504" s="17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3"/>
      <c r="U504" s="13"/>
      <c r="V504" s="13"/>
      <c r="W504" s="13"/>
      <c r="X504" s="13"/>
      <c r="Y504" s="13"/>
      <c r="Z504" s="13"/>
      <c r="AA504" s="13"/>
      <c r="AB504" s="14"/>
      <c r="AC504" s="14"/>
      <c r="AD504" s="14"/>
      <c r="AE504" s="14"/>
      <c r="AF504" s="14"/>
      <c r="AG504" s="14"/>
      <c r="AH504" s="14"/>
    </row>
    <row r="505" spans="1:34" ht="15">
      <c r="A505" s="14"/>
      <c r="B505" s="17"/>
      <c r="C505" s="17"/>
      <c r="D505" s="17"/>
      <c r="E505" s="17"/>
      <c r="F505" s="17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3"/>
      <c r="U505" s="13"/>
      <c r="V505" s="13"/>
      <c r="W505" s="13"/>
      <c r="X505" s="13"/>
      <c r="Y505" s="13"/>
      <c r="Z505" s="13"/>
      <c r="AA505" s="13"/>
      <c r="AB505" s="14"/>
      <c r="AC505" s="14"/>
      <c r="AD505" s="14"/>
      <c r="AE505" s="14"/>
      <c r="AF505" s="14"/>
      <c r="AG505" s="14"/>
      <c r="AH505" s="14"/>
    </row>
    <row r="506" spans="1:34" ht="15">
      <c r="A506" s="14"/>
      <c r="B506" s="17"/>
      <c r="C506" s="17"/>
      <c r="D506" s="17"/>
      <c r="E506" s="17"/>
      <c r="F506" s="17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3"/>
      <c r="U506" s="13"/>
      <c r="V506" s="13"/>
      <c r="W506" s="13"/>
      <c r="X506" s="13"/>
      <c r="Y506" s="13"/>
      <c r="Z506" s="13"/>
      <c r="AA506" s="13"/>
      <c r="AB506" s="14"/>
      <c r="AC506" s="14"/>
      <c r="AD506" s="14"/>
      <c r="AE506" s="14"/>
      <c r="AF506" s="14"/>
      <c r="AG506" s="14"/>
      <c r="AH506" s="14"/>
    </row>
    <row r="507" spans="1:34" ht="15">
      <c r="A507" s="14"/>
      <c r="B507" s="17"/>
      <c r="C507" s="17"/>
      <c r="D507" s="17"/>
      <c r="E507" s="17"/>
      <c r="F507" s="1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3"/>
      <c r="U507" s="13"/>
      <c r="V507" s="13"/>
      <c r="W507" s="13"/>
      <c r="X507" s="13"/>
      <c r="Y507" s="13"/>
      <c r="Z507" s="13"/>
      <c r="AA507" s="13"/>
      <c r="AB507" s="14"/>
      <c r="AC507" s="14"/>
      <c r="AD507" s="14"/>
      <c r="AE507" s="14"/>
      <c r="AF507" s="14"/>
      <c r="AG507" s="14"/>
      <c r="AH507" s="14"/>
    </row>
    <row r="508" spans="1:34" ht="15">
      <c r="A508" s="14"/>
      <c r="B508" s="17"/>
      <c r="C508" s="17"/>
      <c r="D508" s="17"/>
      <c r="E508" s="17"/>
      <c r="F508" s="1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3"/>
      <c r="U508" s="13"/>
      <c r="V508" s="13"/>
      <c r="W508" s="13"/>
      <c r="X508" s="13"/>
      <c r="Y508" s="13"/>
      <c r="Z508" s="13"/>
      <c r="AA508" s="13"/>
      <c r="AB508" s="14"/>
      <c r="AC508" s="14"/>
      <c r="AD508" s="14"/>
      <c r="AE508" s="14"/>
      <c r="AF508" s="14"/>
      <c r="AG508" s="14"/>
      <c r="AH508" s="14"/>
    </row>
  </sheetData>
  <mergeCells count="20">
    <mergeCell ref="G6:S6"/>
    <mergeCell ref="A6:B8"/>
    <mergeCell ref="D6:F6"/>
    <mergeCell ref="D7:D8"/>
    <mergeCell ref="E7:E8"/>
    <mergeCell ref="F7:F8"/>
    <mergeCell ref="G7:G8"/>
    <mergeCell ref="H7:H8"/>
    <mergeCell ref="A2:S3"/>
    <mergeCell ref="I7:I8"/>
    <mergeCell ref="J7:J8"/>
    <mergeCell ref="K7:K8"/>
    <mergeCell ref="L7:L8"/>
    <mergeCell ref="Q7:Q8"/>
    <mergeCell ref="R7:R8"/>
    <mergeCell ref="S7:S8"/>
    <mergeCell ref="M7:M8"/>
    <mergeCell ref="N7:N8"/>
    <mergeCell ref="O7:O8"/>
    <mergeCell ref="P7:P8"/>
  </mergeCells>
  <printOptions horizontalCentered="1"/>
  <pageMargins left="0.07874015748031496" right="0.07874015748031496" top="0.2362204724409449" bottom="0.3937007874015748" header="0" footer="0"/>
  <pageSetup horizontalDpi="600" verticalDpi="600" orientation="landscape" paperSize="9" scale="48" r:id="rId2"/>
  <rowBreaks count="1" manualBreakCount="1"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2006-01-18T14:05:32Z</cp:lastPrinted>
  <dcterms:created xsi:type="dcterms:W3CDTF">2002-11-21T22:16:27Z</dcterms:created>
  <dcterms:modified xsi:type="dcterms:W3CDTF">2006-01-18T14:06:11Z</dcterms:modified>
  <cp:category/>
  <cp:version/>
  <cp:contentType/>
  <cp:contentStatus/>
</cp:coreProperties>
</file>