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<sst xmlns="http://schemas.openxmlformats.org/spreadsheetml/2006/main" count="255" uniqueCount="160">
  <si>
    <t>UBICACIÓN</t>
  </si>
  <si>
    <t>DISTRITO</t>
  </si>
  <si>
    <t>PROVINCIA</t>
  </si>
  <si>
    <t>EMPRESA MINERA</t>
  </si>
  <si>
    <t>UNIDAD MINERA</t>
  </si>
  <si>
    <t>CASTROVIRREYNA COMPAÑIA MINERA S.A.</t>
  </si>
  <si>
    <t>SAN GENARO</t>
  </si>
  <si>
    <t>SANTA ANA</t>
  </si>
  <si>
    <t>CASTROVIRREYNA</t>
  </si>
  <si>
    <t>HUANCAVELICA</t>
  </si>
  <si>
    <t>UCHUCCHACUA</t>
  </si>
  <si>
    <t>OYON</t>
  </si>
  <si>
    <t>CAJATAMBO</t>
  </si>
  <si>
    <t>LIMA</t>
  </si>
  <si>
    <t>COMPAÑIA MINERA ANTAMINA S.A.</t>
  </si>
  <si>
    <t>ANTAMINA</t>
  </si>
  <si>
    <t>SAN MARCOS</t>
  </si>
  <si>
    <t>HUARI</t>
  </si>
  <si>
    <t>ANCASH</t>
  </si>
  <si>
    <t>ANTAMINA N° 1</t>
  </si>
  <si>
    <t>COMPAÑIA MINERA ARES S.A.C.</t>
  </si>
  <si>
    <t>ARCATA</t>
  </si>
  <si>
    <t>CAYARANI</t>
  </si>
  <si>
    <t>CONDESUYOS</t>
  </si>
  <si>
    <t>AREQUIPA</t>
  </si>
  <si>
    <t>COMPAÑIA MINERA ARGENTUM S.A.</t>
  </si>
  <si>
    <t>ANTICONA</t>
  </si>
  <si>
    <t>MOROCOCHA</t>
  </si>
  <si>
    <t>YAULI</t>
  </si>
  <si>
    <t>JUNIN</t>
  </si>
  <si>
    <t>MANUELITA</t>
  </si>
  <si>
    <t>COMPAÑIA MINERA ATACOCHA S.A.</t>
  </si>
  <si>
    <t>ATACOCHA</t>
  </si>
  <si>
    <t>YANACANCHA</t>
  </si>
  <si>
    <t>PASCO</t>
  </si>
  <si>
    <t>COMPAÑIA MINERA CASAPALCA S.A.</t>
  </si>
  <si>
    <t>AMERICANA</t>
  </si>
  <si>
    <t>CHICLA</t>
  </si>
  <si>
    <t>HUAROCHIRI</t>
  </si>
  <si>
    <t>COMPAÑIA MINERA HUARON S.A.</t>
  </si>
  <si>
    <t>HUARON</t>
  </si>
  <si>
    <t>HUAYLLAY</t>
  </si>
  <si>
    <t>COMPAÑIA MINERA MILPO S.A.</t>
  </si>
  <si>
    <t>MILPO N° 1</t>
  </si>
  <si>
    <t>COMPAÑIA MINERA RAURA S.A.</t>
  </si>
  <si>
    <t>RAURA</t>
  </si>
  <si>
    <t>SAN MIGUEL DE CAURI</t>
  </si>
  <si>
    <t>LAURICOCHA</t>
  </si>
  <si>
    <t>HUANUCO</t>
  </si>
  <si>
    <t>COMPAÑIA MINERA SAN IGNACIO DE MOROCOCHA S.A.</t>
  </si>
  <si>
    <t>SAN VICENTE</t>
  </si>
  <si>
    <t>VITOC</t>
  </si>
  <si>
    <t>CHANCHAMAYO</t>
  </si>
  <si>
    <t>COMPAÑIA MINERA SAN VALENTIN S.A.</t>
  </si>
  <si>
    <t>SOLITARIA</t>
  </si>
  <si>
    <t>HUANTAN</t>
  </si>
  <si>
    <t>YAUYOS</t>
  </si>
  <si>
    <t>COMPAÑIA MINERA SANTA LUISA S.A.</t>
  </si>
  <si>
    <t>EL RECUERDO</t>
  </si>
  <si>
    <t>HUALLANCA</t>
  </si>
  <si>
    <t>BOLOGNESI</t>
  </si>
  <si>
    <t>SANTA LUISA</t>
  </si>
  <si>
    <t>COOPERATIVA MINERA MINAS CANARIA LTDA.</t>
  </si>
  <si>
    <t>CATALINA HUANCA</t>
  </si>
  <si>
    <t>CANARIA</t>
  </si>
  <si>
    <t>VICTOR FAJARDO</t>
  </si>
  <si>
    <t>AYACUCHO</t>
  </si>
  <si>
    <t>EMPRESA ADMINISTRADORA CHUNGAR S.A.C.</t>
  </si>
  <si>
    <t>ANIMON</t>
  </si>
  <si>
    <t>EMPRESA MINERA LOS QUENUALES S.A.</t>
  </si>
  <si>
    <t>CASAPALCA</t>
  </si>
  <si>
    <t>ISCAYCRUZ</t>
  </si>
  <si>
    <t>MINAS ARIRAHUA S.A.</t>
  </si>
  <si>
    <t>BARRENO</t>
  </si>
  <si>
    <t>YANAQUIHUA</t>
  </si>
  <si>
    <t>MINERA COLQUISIRI S.A.</t>
  </si>
  <si>
    <t>MARIA TERESA</t>
  </si>
  <si>
    <t>HUARAL</t>
  </si>
  <si>
    <t>MINERA HUALLANCA S.A.C.</t>
  </si>
  <si>
    <t>PUCARRAJO</t>
  </si>
  <si>
    <t>MINERA PACHAPAQUI S.A.</t>
  </si>
  <si>
    <t>PACHAPAQUI</t>
  </si>
  <si>
    <t>AQUIA</t>
  </si>
  <si>
    <t>MINERA SINAYCOCHA S.A.C.</t>
  </si>
  <si>
    <t>SINAYCOCHA UNO</t>
  </si>
  <si>
    <t>ANDAMARCA</t>
  </si>
  <si>
    <t>CONCEPCION</t>
  </si>
  <si>
    <t>PAN AMERICAN SILVER S.A.C.</t>
  </si>
  <si>
    <t>QUIRUVILCA</t>
  </si>
  <si>
    <t>SANTIAGO DE CHUCO</t>
  </si>
  <si>
    <t>LA LIBERTAD</t>
  </si>
  <si>
    <t>PERUBAR S.A.</t>
  </si>
  <si>
    <t>ROSAURA</t>
  </si>
  <si>
    <t>SAN MATEO</t>
  </si>
  <si>
    <t>AUSTRIA DUVAZ</t>
  </si>
  <si>
    <t>SOCIEDAD MINERA CORONA S.A.</t>
  </si>
  <si>
    <t>YAURICOCHA</t>
  </si>
  <si>
    <t>ALIS</t>
  </si>
  <si>
    <t>SOCIEDAD MINERA EL BROCAL S.A.A.</t>
  </si>
  <si>
    <t>COLQUIJIRCA N. 1</t>
  </si>
  <si>
    <t>TINYAHUARCO</t>
  </si>
  <si>
    <t>VOLCAN COMPAÑIA MINERA S.A.A.</t>
  </si>
  <si>
    <t>ANDAYCHAGUA</t>
  </si>
  <si>
    <t>SUITUCANCHA</t>
  </si>
  <si>
    <t>CARAHUACRA</t>
  </si>
  <si>
    <t>CERRO DE PASCO</t>
  </si>
  <si>
    <t>SAN CRISTOBAL</t>
  </si>
  <si>
    <t>COMPAÑIA MINERA CAUDALOSA S.A.</t>
  </si>
  <si>
    <t>HUACHOCOLPA UNO</t>
  </si>
  <si>
    <t>HUACHOCOLPA</t>
  </si>
  <si>
    <t>CONSORCIO DE INGENIEROS EJECUTORES MINEROS S.A.</t>
  </si>
  <si>
    <t>EL COFRE</t>
  </si>
  <si>
    <t>PARATIA</t>
  </si>
  <si>
    <t>LAMPA</t>
  </si>
  <si>
    <t>PUNO</t>
  </si>
  <si>
    <t>MARTA</t>
  </si>
  <si>
    <t>HUANDO</t>
  </si>
  <si>
    <t>MINERA HUINAC S.A.C.</t>
  </si>
  <si>
    <t>ADMIRADA ATILA</t>
  </si>
  <si>
    <t>LA MERCED</t>
  </si>
  <si>
    <t>AIJA</t>
  </si>
  <si>
    <t>AMAPOLA 5</t>
  </si>
  <si>
    <t>MTZ S.A.C.</t>
  </si>
  <si>
    <t>PINTO ARCE, FREDY MARIO</t>
  </si>
  <si>
    <t>SANTA ROSA</t>
  </si>
  <si>
    <t>PACARAOS</t>
  </si>
  <si>
    <t>S.M.RECURSOS LINCEARES MAGISTRAL DE HUARAZ S.A.C.</t>
  </si>
  <si>
    <t>SOCIEDAD MINERA LAS CUMBRES S.A.C.</t>
  </si>
  <si>
    <t>ALFREDO</t>
  </si>
  <si>
    <t>GORGOR</t>
  </si>
  <si>
    <t>DOE RUN PERU S.R.L.</t>
  </si>
  <si>
    <t>C.M.LA OROYA-REFINACION 1 Y 2</t>
  </si>
  <si>
    <t>LA OROYA</t>
  </si>
  <si>
    <t>SOCIEDAD MINERA REFINERIA DE ZINC CAJAMARQUILLA S.A.</t>
  </si>
  <si>
    <t>REF.CAJAMARQUILLA</t>
  </si>
  <si>
    <t>LURIGANCHO</t>
  </si>
  <si>
    <t>REGION</t>
  </si>
  <si>
    <r>
      <t>FUENTE:</t>
    </r>
    <r>
      <rPr>
        <sz val="12"/>
        <rFont val="Arial"/>
        <family val="2"/>
      </rPr>
      <t xml:space="preserve">  DIRECCIÓN GENERAL DE MINERÍA - PDM - Estadística Minera</t>
    </r>
  </si>
  <si>
    <t>1.- CONCENTRACIÓN</t>
  </si>
  <si>
    <t>- FLOTACIÓN</t>
  </si>
  <si>
    <t>GRAN Y MEDIANA MINERÍA</t>
  </si>
  <si>
    <t>PEQUEÑA MINERÍA</t>
  </si>
  <si>
    <t>3.- REFINACIÓN</t>
  </si>
  <si>
    <t>PRODUCCIÓN MINERA METÁLICA DE ZINC  (TMF) - 2004</t>
  </si>
  <si>
    <t>ACUMULACION ISCAYCRUZ</t>
  </si>
  <si>
    <t>COMPAñIA DE MINAS BUENAVENTURA S.A.A.</t>
  </si>
  <si>
    <t>SOCIEDAD MINERA AUSTRIA DUVAZ S.A.C.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</si>
  <si>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</si>
  <si>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</si>
  <si>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</si>
  <si>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</si>
  <si>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</si>
  <si>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</si>
  <si>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</si>
  <si>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</si>
  <si>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</si>
  <si>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</si>
  <si>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DIC</t>
  </si>
  <si>
    <t>ENE-DIC</t>
  </si>
  <si>
    <t>NOV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</si>
</sst>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6">
    <font>
      <sz val="10"/>
      <name val="Arial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6"/>
      <name val="Georgia"/>
      <family val="1"/>
    </font>
    <font>
      <sz val="16"/>
      <name val="Tahoma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left"/>
    </xf>
    <xf numFmtId="4" fontId="4" fillId="0" borderId="7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 horizontal="left"/>
    </xf>
    <xf numFmtId="3" fontId="4" fillId="0" borderId="9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10" fillId="3" borderId="5" xfId="0" applyFont="1" applyFill="1" applyBorder="1" applyAlignment="1" applyProtection="1">
      <alignment horizontal="left"/>
      <protection locked="0"/>
    </xf>
    <xf numFmtId="0" fontId="11" fillId="3" borderId="0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3" fillId="0" borderId="5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3" fontId="13" fillId="0" borderId="11" xfId="0" applyNumberFormat="1" applyFont="1" applyBorder="1" applyAlignment="1">
      <alignment horizontal="left"/>
    </xf>
    <xf numFmtId="3" fontId="13" fillId="0" borderId="7" xfId="0" applyNumberFormat="1" applyFont="1" applyBorder="1" applyAlignment="1">
      <alignment horizontal="left"/>
    </xf>
    <xf numFmtId="0" fontId="14" fillId="4" borderId="5" xfId="0" applyFont="1" applyFill="1" applyBorder="1" applyAlignment="1" applyProtection="1" quotePrefix="1">
      <alignment horizontal="left"/>
      <protection locked="0"/>
    </xf>
    <xf numFmtId="0" fontId="14" fillId="4" borderId="0" xfId="0" applyFont="1" applyFill="1" applyBorder="1" applyAlignment="1" applyProtection="1" quotePrefix="1">
      <alignment horizontal="left"/>
      <protection locked="0"/>
    </xf>
    <xf numFmtId="0" fontId="14" fillId="4" borderId="2" xfId="0" applyFont="1" applyFill="1" applyBorder="1" applyAlignment="1" applyProtection="1" quotePrefix="1">
      <alignment horizontal="left"/>
      <protection locked="0"/>
    </xf>
    <xf numFmtId="0" fontId="0" fillId="4" borderId="2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2" fontId="5" fillId="5" borderId="13" xfId="0" applyNumberFormat="1" applyFont="1" applyFill="1" applyBorder="1" applyAlignment="1" applyProtection="1">
      <alignment horizontal="center"/>
      <protection locked="0"/>
    </xf>
    <xf numFmtId="0" fontId="5" fillId="5" borderId="14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3" fontId="7" fillId="5" borderId="15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10" fillId="3" borderId="2" xfId="0" applyFont="1" applyFill="1" applyBorder="1" applyAlignment="1" applyProtection="1">
      <alignment horizontal="left"/>
      <protection locked="0"/>
    </xf>
    <xf numFmtId="0" fontId="15" fillId="3" borderId="0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3" fontId="12" fillId="3" borderId="11" xfId="0" applyNumberFormat="1" applyFont="1" applyFill="1" applyBorder="1" applyAlignment="1">
      <alignment horizontal="right"/>
    </xf>
    <xf numFmtId="3" fontId="12" fillId="3" borderId="7" xfId="0" applyNumberFormat="1" applyFont="1" applyFill="1" applyBorder="1" applyAlignment="1">
      <alignment horizontal="right"/>
    </xf>
    <xf numFmtId="3" fontId="7" fillId="5" borderId="16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>
      <alignment horizontal="left"/>
    </xf>
    <xf numFmtId="3" fontId="12" fillId="4" borderId="0" xfId="0" applyNumberFormat="1" applyFont="1" applyFill="1" applyBorder="1" applyAlignment="1">
      <alignment horizontal="right"/>
    </xf>
    <xf numFmtId="3" fontId="7" fillId="5" borderId="17" xfId="0" applyNumberFormat="1" applyFont="1" applyFill="1" applyBorder="1" applyAlignment="1">
      <alignment/>
    </xf>
    <xf numFmtId="3" fontId="7" fillId="5" borderId="17" xfId="0" applyNumberFormat="1" applyFont="1" applyFill="1" applyBorder="1" applyAlignment="1">
      <alignment horizontal="right"/>
    </xf>
    <xf numFmtId="3" fontId="12" fillId="4" borderId="7" xfId="0" applyNumberFormat="1" applyFont="1" applyFill="1" applyBorder="1" applyAlignment="1">
      <alignment horizontal="right"/>
    </xf>
    <xf numFmtId="3" fontId="7" fillId="5" borderId="16" xfId="0" applyNumberFormat="1" applyFont="1" applyFill="1" applyBorder="1" applyAlignment="1">
      <alignment horizontal="right"/>
    </xf>
    <xf numFmtId="3" fontId="12" fillId="4" borderId="11" xfId="0" applyNumberFormat="1" applyFont="1" applyFill="1" applyBorder="1" applyAlignment="1">
      <alignment horizontal="right"/>
    </xf>
    <xf numFmtId="3" fontId="7" fillId="5" borderId="15" xfId="0" applyNumberFormat="1" applyFont="1" applyFill="1" applyBorder="1" applyAlignment="1">
      <alignment horizontal="right"/>
    </xf>
    <xf numFmtId="0" fontId="8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19</xdr:col>
      <xdr:colOff>47625</xdr:colOff>
      <xdr:row>2</xdr:row>
      <xdr:rowOff>38100</xdr:rowOff>
    </xdr:to>
    <xdr:sp>
      <xdr:nvSpPr>
        <xdr:cNvPr id="1" name="Line 2"/>
        <xdr:cNvSpPr>
          <a:spLocks/>
        </xdr:cNvSpPr>
      </xdr:nvSpPr>
      <xdr:spPr>
        <a:xfrm flipV="1">
          <a:off x="0" y="304800"/>
          <a:ext cx="2028825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0</xdr:row>
      <xdr:rowOff>76200</xdr:rowOff>
    </xdr:from>
    <xdr:to>
      <xdr:col>19</xdr:col>
      <xdr:colOff>28575</xdr:colOff>
      <xdr:row>2</xdr:row>
      <xdr:rowOff>57150</xdr:rowOff>
    </xdr:to>
    <xdr:sp>
      <xdr:nvSpPr>
        <xdr:cNvPr id="2" name="Line 4"/>
        <xdr:cNvSpPr>
          <a:spLocks/>
        </xdr:cNvSpPr>
      </xdr:nvSpPr>
      <xdr:spPr>
        <a:xfrm>
          <a:off x="20269200" y="76200"/>
          <a:ext cx="0" cy="24765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4"/>
  <sheetViews>
    <sheetView tabSelected="1" zoomScale="75" zoomScaleNormal="75" workbookViewId="0" topLeftCell="A1">
      <selection activeCell="B4" sqref="B4"/>
    </sheetView>
  </sheetViews>
  <sheetFormatPr defaultColWidth="11.421875" defaultRowHeight="12.75"/>
  <cols>
    <col min="1" max="1" width="2.28125" style="1" customWidth="1"/>
    <col min="2" max="2" width="70.7109375" style="6" bestFit="1" customWidth="1"/>
    <col min="3" max="3" width="38.28125" style="6" bestFit="1" customWidth="1"/>
    <col min="4" max="4" width="27.00390625" style="8" hidden="1" customWidth="1"/>
    <col min="5" max="5" width="26.00390625" style="8" hidden="1" customWidth="1"/>
    <col min="6" max="6" width="21.140625" style="8" bestFit="1" customWidth="1"/>
    <col min="7" max="14" width="12.7109375" style="4" customWidth="1"/>
    <col min="15" max="15" width="13.8515625" style="4" customWidth="1"/>
    <col min="16" max="16" width="12.7109375" style="4" customWidth="1"/>
    <col min="17" max="17" width="14.28125" style="4" customWidth="1"/>
    <col min="18" max="18" width="13.421875" style="4" bestFit="1" customWidth="1"/>
    <col min="19" max="19" width="15.140625" style="4" bestFit="1" customWidth="1"/>
    <col min="20" max="20" width="0.71875" style="11" customWidth="1"/>
    <col min="21" max="27" width="11.421875" style="11" customWidth="1"/>
    <col min="28" max="16384" width="11.421875" style="1" customWidth="1"/>
  </cols>
  <sheetData>
    <row r="1" spans="1:19" ht="10.5">
      <c r="A1" s="82" t="s">
        <v>143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</row>
    <row r="2" spans="1:19" ht="10.5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7"/>
    </row>
    <row r="3" spans="1:19" ht="10.5">
      <c r="A3" s="2"/>
      <c r="B3" s="5"/>
      <c r="C3" s="5"/>
      <c r="D3" s="7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0.5">
      <c r="A4" s="2"/>
      <c r="B4" s="5"/>
      <c r="C4" s="5"/>
      <c r="D4" s="7"/>
      <c r="E4" s="7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30" ht="18" customHeight="1">
      <c r="A5" s="91" t="s">
        <v>3</v>
      </c>
      <c r="B5" s="92"/>
      <c r="C5" s="22"/>
      <c r="D5" s="97" t="s">
        <v>0</v>
      </c>
      <c r="E5" s="98"/>
      <c r="F5" s="99"/>
      <c r="G5" s="88">
        <v>2004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  <c r="T5" s="13"/>
      <c r="U5" s="13"/>
      <c r="V5" s="13"/>
      <c r="W5" s="13"/>
      <c r="X5" s="13"/>
      <c r="Y5" s="13"/>
      <c r="Z5" s="13"/>
      <c r="AA5" s="13"/>
      <c r="AB5" s="14"/>
      <c r="AC5" s="14"/>
      <c r="AD5" s="14"/>
    </row>
    <row r="6" spans="1:30" ht="18">
      <c r="A6" s="93"/>
      <c r="B6" s="94"/>
      <c r="C6" s="23" t="s">
        <v>4</v>
      </c>
      <c r="D6" s="100" t="s">
        <v>1</v>
      </c>
      <c r="E6" s="100" t="s">
        <v>2</v>
      </c>
      <c r="F6" s="100" t="s">
        <v>136</v>
      </c>
      <c r="G6" s="102" t="s">
        <v>147</v>
      </c>
      <c r="H6" s="78" t="s">
        <v>148</v>
      </c>
      <c r="I6" s="78" t="s">
        <v>149</v>
      </c>
      <c r="J6" s="78" t="s">
        <v>150</v>
      </c>
      <c r="K6" s="78" t="s">
        <v>151</v>
      </c>
      <c r="L6" s="78" t="s">
        <v>152</v>
      </c>
      <c r="M6" s="78" t="s">
        <v>153</v>
      </c>
      <c r="N6" s="78" t="s">
        <v>154</v>
      </c>
      <c r="O6" s="78" t="s">
        <v>155</v>
      </c>
      <c r="P6" s="78" t="s">
        <v>156</v>
      </c>
      <c r="Q6" s="78" t="s">
        <v>159</v>
      </c>
      <c r="R6" s="78" t="s">
        <v>157</v>
      </c>
      <c r="S6" s="80" t="s">
        <v>158</v>
      </c>
      <c r="T6" s="13"/>
      <c r="U6" s="13"/>
      <c r="V6" s="13"/>
      <c r="W6" s="13"/>
      <c r="X6" s="13"/>
      <c r="Y6" s="13"/>
      <c r="Z6" s="13"/>
      <c r="AA6" s="13"/>
      <c r="AB6" s="14"/>
      <c r="AC6" s="14"/>
      <c r="AD6" s="14"/>
    </row>
    <row r="7" spans="1:30" ht="18">
      <c r="A7" s="95"/>
      <c r="B7" s="96"/>
      <c r="C7" s="24"/>
      <c r="D7" s="101"/>
      <c r="E7" s="101"/>
      <c r="F7" s="101"/>
      <c r="G7" s="103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81"/>
      <c r="T7" s="13"/>
      <c r="U7" s="13"/>
      <c r="V7" s="13"/>
      <c r="W7" s="13"/>
      <c r="X7" s="13"/>
      <c r="Y7" s="13"/>
      <c r="Z7" s="13"/>
      <c r="AA7" s="13"/>
      <c r="AB7" s="14"/>
      <c r="AC7" s="14"/>
      <c r="AD7" s="14"/>
    </row>
    <row r="8" spans="1:30" ht="15">
      <c r="A8" s="28"/>
      <c r="B8" s="30"/>
      <c r="C8" s="26"/>
      <c r="D8" s="26"/>
      <c r="E8" s="26"/>
      <c r="F8" s="26"/>
      <c r="G8" s="16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1"/>
      <c r="T8" s="13"/>
      <c r="U8" s="13"/>
      <c r="V8" s="13"/>
      <c r="W8" s="13"/>
      <c r="X8" s="13"/>
      <c r="Y8" s="13"/>
      <c r="Z8" s="13"/>
      <c r="AA8" s="13"/>
      <c r="AB8" s="14"/>
      <c r="AC8" s="14"/>
      <c r="AD8" s="14"/>
    </row>
    <row r="9" spans="1:30" ht="20.25">
      <c r="A9" s="40" t="s">
        <v>138</v>
      </c>
      <c r="B9" s="41"/>
      <c r="C9" s="42"/>
      <c r="D9" s="42"/>
      <c r="E9" s="42"/>
      <c r="F9" s="42"/>
      <c r="G9" s="69">
        <f>SUM(G11)</f>
        <v>113599.93193800001</v>
      </c>
      <c r="H9" s="61">
        <f aca="true" t="shared" si="0" ref="H9:S9">SUM(H11)</f>
        <v>94250.644949</v>
      </c>
      <c r="I9" s="61">
        <f t="shared" si="0"/>
        <v>103733.17775899998</v>
      </c>
      <c r="J9" s="61">
        <f t="shared" si="0"/>
        <v>104742.88748399999</v>
      </c>
      <c r="K9" s="61">
        <f t="shared" si="0"/>
        <v>117522.70628899998</v>
      </c>
      <c r="L9" s="61">
        <f t="shared" si="0"/>
        <v>85201.57201700004</v>
      </c>
      <c r="M9" s="61">
        <f t="shared" si="0"/>
        <v>104912.23094699999</v>
      </c>
      <c r="N9" s="61">
        <f t="shared" si="0"/>
        <v>113990.05869</v>
      </c>
      <c r="O9" s="61">
        <f t="shared" si="0"/>
        <v>88142.850787</v>
      </c>
      <c r="P9" s="61">
        <f t="shared" si="0"/>
        <v>99668.372246</v>
      </c>
      <c r="Q9" s="61">
        <f t="shared" si="0"/>
        <v>95689.528035</v>
      </c>
      <c r="R9" s="61">
        <f t="shared" si="0"/>
        <v>87551.74802</v>
      </c>
      <c r="S9" s="62">
        <f t="shared" si="0"/>
        <v>1209005.7091610003</v>
      </c>
      <c r="T9" s="13"/>
      <c r="U9" s="13"/>
      <c r="V9" s="13"/>
      <c r="W9" s="13"/>
      <c r="X9" s="13"/>
      <c r="Y9" s="13"/>
      <c r="Z9" s="13"/>
      <c r="AA9" s="13"/>
      <c r="AB9" s="14"/>
      <c r="AC9" s="14"/>
      <c r="AD9" s="14"/>
    </row>
    <row r="10" spans="1:30" ht="18">
      <c r="A10" s="43"/>
      <c r="B10" s="44"/>
      <c r="C10" s="45"/>
      <c r="D10" s="45"/>
      <c r="E10" s="45"/>
      <c r="F10" s="45"/>
      <c r="G10" s="70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7"/>
      <c r="T10" s="13"/>
      <c r="U10" s="13"/>
      <c r="V10" s="13"/>
      <c r="W10" s="13"/>
      <c r="X10" s="13"/>
      <c r="Y10" s="13"/>
      <c r="Z10" s="13"/>
      <c r="AA10" s="13"/>
      <c r="AB10" s="14"/>
      <c r="AC10" s="14"/>
      <c r="AD10" s="14"/>
    </row>
    <row r="11" spans="1:30" ht="20.25">
      <c r="A11" s="48" t="s">
        <v>139</v>
      </c>
      <c r="B11" s="49"/>
      <c r="C11" s="50"/>
      <c r="D11" s="51"/>
      <c r="E11" s="51"/>
      <c r="F11" s="51"/>
      <c r="G11" s="71">
        <f aca="true" t="shared" si="1" ref="G11:S11">SUM(G13,G59)</f>
        <v>113599.93193800001</v>
      </c>
      <c r="H11" s="76">
        <f t="shared" si="1"/>
        <v>94250.644949</v>
      </c>
      <c r="I11" s="76">
        <f t="shared" si="1"/>
        <v>103733.17775899998</v>
      </c>
      <c r="J11" s="76">
        <f t="shared" si="1"/>
        <v>104742.88748399999</v>
      </c>
      <c r="K11" s="76">
        <f t="shared" si="1"/>
        <v>117522.70628899998</v>
      </c>
      <c r="L11" s="76">
        <f t="shared" si="1"/>
        <v>85201.57201700004</v>
      </c>
      <c r="M11" s="76">
        <f t="shared" si="1"/>
        <v>104912.23094699999</v>
      </c>
      <c r="N11" s="76">
        <f t="shared" si="1"/>
        <v>113990.05869</v>
      </c>
      <c r="O11" s="76">
        <f t="shared" si="1"/>
        <v>88142.850787</v>
      </c>
      <c r="P11" s="76">
        <f t="shared" si="1"/>
        <v>99668.372246</v>
      </c>
      <c r="Q11" s="76">
        <f t="shared" si="1"/>
        <v>95689.528035</v>
      </c>
      <c r="R11" s="76">
        <f t="shared" si="1"/>
        <v>87551.74802</v>
      </c>
      <c r="S11" s="74">
        <f t="shared" si="1"/>
        <v>1209005.7091610003</v>
      </c>
      <c r="T11" s="13"/>
      <c r="U11" s="13"/>
      <c r="V11" s="13"/>
      <c r="W11" s="13"/>
      <c r="X11" s="13"/>
      <c r="Y11" s="13"/>
      <c r="Z11" s="13"/>
      <c r="AA11" s="13"/>
      <c r="AB11" s="14"/>
      <c r="AC11" s="14"/>
      <c r="AD11" s="14"/>
    </row>
    <row r="12" spans="1:30" ht="15">
      <c r="A12" s="29"/>
      <c r="B12" s="52"/>
      <c r="C12" s="27"/>
      <c r="D12" s="27"/>
      <c r="E12" s="27"/>
      <c r="F12" s="27"/>
      <c r="G12" s="1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2"/>
      <c r="T12" s="13"/>
      <c r="U12" s="13"/>
      <c r="V12" s="13"/>
      <c r="W12" s="13"/>
      <c r="X12" s="13"/>
      <c r="Y12" s="13"/>
      <c r="Z12" s="13"/>
      <c r="AA12" s="13"/>
      <c r="AB12" s="14"/>
      <c r="AC12" s="14"/>
      <c r="AD12" s="14"/>
    </row>
    <row r="13" spans="1:30" ht="18">
      <c r="A13" s="29"/>
      <c r="B13" s="53" t="s">
        <v>140</v>
      </c>
      <c r="C13" s="54"/>
      <c r="D13" s="55"/>
      <c r="E13" s="55"/>
      <c r="F13" s="55"/>
      <c r="G13" s="72">
        <f>SUM(G15,G20,G23,G27:G32,G35:G36,G40:G49,G52:G57)</f>
        <v>112289.32365600001</v>
      </c>
      <c r="H13" s="56">
        <f aca="true" t="shared" si="2" ref="H13:S13">SUM(H15,H20,H23,H27:H32,H35:H36,H40:H49,H52:H57)</f>
        <v>93003.843215</v>
      </c>
      <c r="I13" s="56">
        <f t="shared" si="2"/>
        <v>102502.69245999999</v>
      </c>
      <c r="J13" s="56">
        <f t="shared" si="2"/>
        <v>103633.89246199999</v>
      </c>
      <c r="K13" s="56">
        <f t="shared" si="2"/>
        <v>116302.02934499997</v>
      </c>
      <c r="L13" s="56">
        <f t="shared" si="2"/>
        <v>84171.99938400004</v>
      </c>
      <c r="M13" s="56">
        <f t="shared" si="2"/>
        <v>103564.32491299999</v>
      </c>
      <c r="N13" s="56">
        <f t="shared" si="2"/>
        <v>112861.298656</v>
      </c>
      <c r="O13" s="56">
        <f t="shared" si="2"/>
        <v>87067.81590300001</v>
      </c>
      <c r="P13" s="56">
        <f t="shared" si="2"/>
        <v>98491.457578</v>
      </c>
      <c r="Q13" s="56">
        <f t="shared" si="2"/>
        <v>94284.506625</v>
      </c>
      <c r="R13" s="56">
        <f t="shared" si="2"/>
        <v>86245.271287</v>
      </c>
      <c r="S13" s="63">
        <f t="shared" si="2"/>
        <v>1194418.4554840003</v>
      </c>
      <c r="T13" s="13"/>
      <c r="U13" s="13"/>
      <c r="V13" s="13"/>
      <c r="W13" s="13"/>
      <c r="X13" s="13"/>
      <c r="Y13" s="13"/>
      <c r="Z13" s="13"/>
      <c r="AA13" s="13"/>
      <c r="AB13" s="14"/>
      <c r="AC13" s="14"/>
      <c r="AD13" s="14"/>
    </row>
    <row r="14" spans="1:30" ht="15">
      <c r="A14" s="29"/>
      <c r="B14" s="52"/>
      <c r="C14" s="27"/>
      <c r="D14" s="27"/>
      <c r="E14" s="27"/>
      <c r="F14" s="27"/>
      <c r="G14" s="1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2"/>
      <c r="T14" s="13"/>
      <c r="U14" s="13"/>
      <c r="V14" s="13"/>
      <c r="W14" s="13"/>
      <c r="X14" s="13"/>
      <c r="Y14" s="13"/>
      <c r="Z14" s="13"/>
      <c r="AA14" s="13"/>
      <c r="AB14" s="14"/>
      <c r="AC14" s="14"/>
      <c r="AD14" s="14"/>
    </row>
    <row r="15" spans="1:30" ht="18">
      <c r="A15" s="29"/>
      <c r="B15" s="67" t="s">
        <v>101</v>
      </c>
      <c r="C15" s="27"/>
      <c r="D15" s="27"/>
      <c r="E15" s="27"/>
      <c r="F15" s="27"/>
      <c r="G15" s="64">
        <f>SUM(G16:G19)</f>
        <v>18284.445524</v>
      </c>
      <c r="H15" s="65">
        <f>SUM(H16:H19)</f>
        <v>16435.689914</v>
      </c>
      <c r="I15" s="65">
        <f aca="true" t="shared" si="3" ref="I15:S15">SUM(I16:I19)</f>
        <v>17867.336423999997</v>
      </c>
      <c r="J15" s="65">
        <f t="shared" si="3"/>
        <v>18164.276992</v>
      </c>
      <c r="K15" s="65">
        <f t="shared" si="3"/>
        <v>18601.417108</v>
      </c>
      <c r="L15" s="65">
        <f t="shared" si="3"/>
        <v>19262.285726000002</v>
      </c>
      <c r="M15" s="65">
        <f t="shared" si="3"/>
        <v>20587.126116</v>
      </c>
      <c r="N15" s="65">
        <f t="shared" si="3"/>
        <v>22214.910304999998</v>
      </c>
      <c r="O15" s="65">
        <f t="shared" si="3"/>
        <v>21746.03752</v>
      </c>
      <c r="P15" s="65">
        <f t="shared" si="3"/>
        <v>22441.036704</v>
      </c>
      <c r="Q15" s="65">
        <f t="shared" si="3"/>
        <v>20632.300731</v>
      </c>
      <c r="R15" s="65">
        <f t="shared" si="3"/>
        <v>19016.825112</v>
      </c>
      <c r="S15" s="66">
        <f t="shared" si="3"/>
        <v>235253.68817599997</v>
      </c>
      <c r="T15" s="13"/>
      <c r="U15" s="13"/>
      <c r="V15" s="13"/>
      <c r="W15" s="13"/>
      <c r="X15" s="13"/>
      <c r="Y15" s="13"/>
      <c r="Z15" s="13"/>
      <c r="AA15" s="13"/>
      <c r="AB15" s="14"/>
      <c r="AC15" s="14"/>
      <c r="AD15" s="14"/>
    </row>
    <row r="16" spans="1:30" ht="15">
      <c r="A16" s="29"/>
      <c r="B16" s="2"/>
      <c r="C16" s="27" t="s">
        <v>105</v>
      </c>
      <c r="D16" s="27" t="s">
        <v>33</v>
      </c>
      <c r="E16" s="27" t="s">
        <v>34</v>
      </c>
      <c r="F16" s="27" t="s">
        <v>34</v>
      </c>
      <c r="G16" s="18">
        <v>10242.500554</v>
      </c>
      <c r="H16" s="38">
        <v>8603.30237</v>
      </c>
      <c r="I16" s="38">
        <v>9659.325922</v>
      </c>
      <c r="J16" s="38">
        <v>10082.7201</v>
      </c>
      <c r="K16" s="38">
        <v>10672.150707</v>
      </c>
      <c r="L16" s="38">
        <v>11069.066055</v>
      </c>
      <c r="M16" s="38">
        <v>11331.876432</v>
      </c>
      <c r="N16" s="38">
        <v>12661.804234</v>
      </c>
      <c r="O16" s="38">
        <v>12658.720378</v>
      </c>
      <c r="P16" s="38">
        <v>12906.871169</v>
      </c>
      <c r="Q16" s="38">
        <v>11532.200093</v>
      </c>
      <c r="R16" s="38">
        <v>9636.0851</v>
      </c>
      <c r="S16" s="32">
        <f>SUM(G16:R16)</f>
        <v>131056.62311399999</v>
      </c>
      <c r="T16" s="13"/>
      <c r="U16" s="13"/>
      <c r="V16" s="13"/>
      <c r="W16" s="13"/>
      <c r="X16" s="13"/>
      <c r="Y16" s="13"/>
      <c r="Z16" s="13"/>
      <c r="AA16" s="13"/>
      <c r="AB16" s="14"/>
      <c r="AC16" s="14"/>
      <c r="AD16" s="14"/>
    </row>
    <row r="17" spans="1:30" ht="15">
      <c r="A17" s="29"/>
      <c r="B17" s="52"/>
      <c r="C17" s="27" t="s">
        <v>106</v>
      </c>
      <c r="D17" s="27" t="s">
        <v>28</v>
      </c>
      <c r="E17" s="27" t="s">
        <v>28</v>
      </c>
      <c r="F17" s="27" t="s">
        <v>29</v>
      </c>
      <c r="G17" s="18">
        <v>2995.699582</v>
      </c>
      <c r="H17" s="38">
        <v>3041.754374</v>
      </c>
      <c r="I17" s="38">
        <v>3255.246075</v>
      </c>
      <c r="J17" s="38">
        <v>3215.513591</v>
      </c>
      <c r="K17" s="38">
        <v>3773.809924</v>
      </c>
      <c r="L17" s="38">
        <v>3866.851633</v>
      </c>
      <c r="M17" s="38">
        <v>3779.94796</v>
      </c>
      <c r="N17" s="38">
        <v>4305.18262</v>
      </c>
      <c r="O17" s="38">
        <v>3975.870612</v>
      </c>
      <c r="P17" s="38">
        <v>3988.456492</v>
      </c>
      <c r="Q17" s="38">
        <v>4420.887769</v>
      </c>
      <c r="R17" s="38">
        <v>4387.759082</v>
      </c>
      <c r="S17" s="32">
        <f>SUM(G17:R17)</f>
        <v>45006.979714</v>
      </c>
      <c r="T17" s="13"/>
      <c r="U17" s="13"/>
      <c r="V17" s="13"/>
      <c r="W17" s="13"/>
      <c r="X17" s="13"/>
      <c r="Y17" s="13"/>
      <c r="Z17" s="13"/>
      <c r="AA17" s="13"/>
      <c r="AB17" s="14"/>
      <c r="AC17" s="14"/>
      <c r="AD17" s="14"/>
    </row>
    <row r="18" spans="1:30" ht="15">
      <c r="A18" s="29"/>
      <c r="B18" s="52"/>
      <c r="C18" s="27" t="s">
        <v>104</v>
      </c>
      <c r="D18" s="27" t="s">
        <v>28</v>
      </c>
      <c r="E18" s="27" t="s">
        <v>28</v>
      </c>
      <c r="F18" s="27" t="s">
        <v>29</v>
      </c>
      <c r="G18" s="18">
        <v>3092.635621</v>
      </c>
      <c r="H18" s="38">
        <v>2465.55762</v>
      </c>
      <c r="I18" s="38">
        <v>2672.688669</v>
      </c>
      <c r="J18" s="38">
        <v>2631.134466</v>
      </c>
      <c r="K18" s="38">
        <v>1946.38014</v>
      </c>
      <c r="L18" s="38">
        <v>2233.846532</v>
      </c>
      <c r="M18" s="38">
        <v>2994.75766</v>
      </c>
      <c r="N18" s="38">
        <v>2551.064693</v>
      </c>
      <c r="O18" s="38">
        <v>2507.526158</v>
      </c>
      <c r="P18" s="38">
        <v>2599.134885</v>
      </c>
      <c r="Q18" s="38">
        <v>2036.640029</v>
      </c>
      <c r="R18" s="38">
        <v>2513.925094</v>
      </c>
      <c r="S18" s="32">
        <f>SUM(G18:R18)</f>
        <v>30245.291567</v>
      </c>
      <c r="T18" s="13"/>
      <c r="U18" s="13"/>
      <c r="V18" s="13"/>
      <c r="W18" s="13"/>
      <c r="X18" s="13"/>
      <c r="Y18" s="13"/>
      <c r="Z18" s="13"/>
      <c r="AA18" s="13"/>
      <c r="AB18" s="14"/>
      <c r="AC18" s="14"/>
      <c r="AD18" s="14"/>
    </row>
    <row r="19" spans="1:30" ht="15">
      <c r="A19" s="29"/>
      <c r="B19" s="52"/>
      <c r="C19" s="27" t="s">
        <v>102</v>
      </c>
      <c r="D19" s="27" t="s">
        <v>103</v>
      </c>
      <c r="E19" s="27" t="s">
        <v>28</v>
      </c>
      <c r="F19" s="27" t="s">
        <v>29</v>
      </c>
      <c r="G19" s="18">
        <v>1953.609767</v>
      </c>
      <c r="H19" s="38">
        <v>2325.07555</v>
      </c>
      <c r="I19" s="38">
        <v>2280.075758</v>
      </c>
      <c r="J19" s="38">
        <v>2234.908835</v>
      </c>
      <c r="K19" s="38">
        <v>2209.076337</v>
      </c>
      <c r="L19" s="38">
        <v>2092.521506</v>
      </c>
      <c r="M19" s="38">
        <v>2480.544064</v>
      </c>
      <c r="N19" s="38">
        <v>2696.858758</v>
      </c>
      <c r="O19" s="38">
        <v>2603.920372</v>
      </c>
      <c r="P19" s="38">
        <v>2946.574158</v>
      </c>
      <c r="Q19" s="38">
        <v>2642.57284</v>
      </c>
      <c r="R19" s="38">
        <v>2479.055836</v>
      </c>
      <c r="S19" s="32">
        <f>SUM(G19:R19)</f>
        <v>28944.793781</v>
      </c>
      <c r="T19" s="13"/>
      <c r="U19" s="13"/>
      <c r="V19" s="13"/>
      <c r="W19" s="13"/>
      <c r="X19" s="13"/>
      <c r="Y19" s="13"/>
      <c r="Z19" s="13"/>
      <c r="AA19" s="13"/>
      <c r="AB19" s="14"/>
      <c r="AC19" s="14"/>
      <c r="AD19" s="14"/>
    </row>
    <row r="20" spans="1:30" ht="18">
      <c r="A20" s="29"/>
      <c r="B20" s="67" t="s">
        <v>14</v>
      </c>
      <c r="C20" s="27"/>
      <c r="D20" s="27"/>
      <c r="E20" s="27"/>
      <c r="F20" s="27"/>
      <c r="G20" s="64">
        <f aca="true" t="shared" si="4" ref="G20:S20">SUM(G21:G22)</f>
        <v>34082.99906</v>
      </c>
      <c r="H20" s="65">
        <f t="shared" si="4"/>
        <v>17187.83804</v>
      </c>
      <c r="I20" s="65">
        <f t="shared" si="4"/>
        <v>25858.24054</v>
      </c>
      <c r="J20" s="65">
        <f t="shared" si="4"/>
        <v>23911.294500000004</v>
      </c>
      <c r="K20" s="65">
        <f t="shared" si="4"/>
        <v>36534.715299999996</v>
      </c>
      <c r="L20" s="65">
        <f t="shared" si="4"/>
        <v>2725.0218</v>
      </c>
      <c r="M20" s="65">
        <f t="shared" si="4"/>
        <v>21271.5865</v>
      </c>
      <c r="N20" s="65">
        <f t="shared" si="4"/>
        <v>26774.453900000004</v>
      </c>
      <c r="O20" s="65">
        <f t="shared" si="4"/>
        <v>5576.7891</v>
      </c>
      <c r="P20" s="65">
        <f t="shared" si="4"/>
        <v>11641.9473</v>
      </c>
      <c r="Q20" s="65">
        <f t="shared" si="4"/>
        <v>14798.4324</v>
      </c>
      <c r="R20" s="65">
        <f t="shared" si="4"/>
        <v>4119.1998</v>
      </c>
      <c r="S20" s="66">
        <f t="shared" si="4"/>
        <v>224482.51824</v>
      </c>
      <c r="T20" s="13"/>
      <c r="U20" s="13"/>
      <c r="V20" s="13"/>
      <c r="W20" s="13"/>
      <c r="X20" s="13"/>
      <c r="Y20" s="13"/>
      <c r="Z20" s="13"/>
      <c r="AA20" s="13"/>
      <c r="AB20" s="14"/>
      <c r="AC20" s="14"/>
      <c r="AD20" s="14"/>
    </row>
    <row r="21" spans="1:30" ht="15">
      <c r="A21" s="29"/>
      <c r="B21" s="2"/>
      <c r="C21" s="27" t="s">
        <v>15</v>
      </c>
      <c r="D21" s="27" t="s">
        <v>16</v>
      </c>
      <c r="E21" s="27" t="s">
        <v>17</v>
      </c>
      <c r="F21" s="27" t="s">
        <v>18</v>
      </c>
      <c r="G21" s="18">
        <v>23858.32726</v>
      </c>
      <c r="H21" s="38">
        <v>12031.50204</v>
      </c>
      <c r="I21" s="38">
        <v>18100.72592</v>
      </c>
      <c r="J21" s="38">
        <v>16737.8604</v>
      </c>
      <c r="K21" s="38">
        <v>25574.3577</v>
      </c>
      <c r="L21" s="38">
        <v>1907.51526</v>
      </c>
      <c r="M21" s="38">
        <v>14890.0089</v>
      </c>
      <c r="N21" s="38">
        <v>18742.066700000003</v>
      </c>
      <c r="O21" s="38">
        <v>3901.2670000000003</v>
      </c>
      <c r="P21" s="38">
        <v>8149.5177</v>
      </c>
      <c r="Q21" s="38">
        <v>10359.0121</v>
      </c>
      <c r="R21" s="38">
        <v>2883.6048</v>
      </c>
      <c r="S21" s="32">
        <f>SUM(G21:R21)</f>
        <v>157135.76578</v>
      </c>
      <c r="T21" s="13"/>
      <c r="U21" s="13"/>
      <c r="V21" s="13"/>
      <c r="W21" s="13"/>
      <c r="X21" s="13"/>
      <c r="Y21" s="13"/>
      <c r="Z21" s="13"/>
      <c r="AA21" s="13"/>
      <c r="AB21" s="14"/>
      <c r="AC21" s="14"/>
      <c r="AD21" s="14"/>
    </row>
    <row r="22" spans="1:30" ht="15">
      <c r="A22" s="29"/>
      <c r="B22" s="52"/>
      <c r="C22" s="27" t="s">
        <v>19</v>
      </c>
      <c r="D22" s="27" t="s">
        <v>16</v>
      </c>
      <c r="E22" s="27" t="s">
        <v>17</v>
      </c>
      <c r="F22" s="27" t="s">
        <v>18</v>
      </c>
      <c r="G22" s="18">
        <v>10224.6718</v>
      </c>
      <c r="H22" s="38">
        <v>5156.336</v>
      </c>
      <c r="I22" s="38">
        <v>7757.51462</v>
      </c>
      <c r="J22" s="38">
        <v>7173.4341</v>
      </c>
      <c r="K22" s="38">
        <v>10960.3576</v>
      </c>
      <c r="L22" s="38">
        <v>817.50654</v>
      </c>
      <c r="M22" s="38">
        <v>6381.5776000000005</v>
      </c>
      <c r="N22" s="38">
        <v>8032.3872</v>
      </c>
      <c r="O22" s="38">
        <v>1675.5221000000001</v>
      </c>
      <c r="P22" s="38">
        <v>3492.4296000000004</v>
      </c>
      <c r="Q22" s="38">
        <v>4439.4203</v>
      </c>
      <c r="R22" s="38">
        <v>1235.595</v>
      </c>
      <c r="S22" s="32">
        <f>SUM(G22:R22)</f>
        <v>67346.75246</v>
      </c>
      <c r="T22" s="13"/>
      <c r="U22" s="13"/>
      <c r="V22" s="13"/>
      <c r="W22" s="13"/>
      <c r="X22" s="13"/>
      <c r="Y22" s="13"/>
      <c r="Z22" s="13"/>
      <c r="AA22" s="13"/>
      <c r="AB22" s="14"/>
      <c r="AC22" s="14"/>
      <c r="AD22" s="14"/>
    </row>
    <row r="23" spans="1:30" ht="18">
      <c r="A23" s="29"/>
      <c r="B23" s="67" t="s">
        <v>69</v>
      </c>
      <c r="C23" s="27"/>
      <c r="D23" s="27"/>
      <c r="E23" s="27"/>
      <c r="F23" s="27"/>
      <c r="G23" s="64">
        <f>SUM(G24:G26)</f>
        <v>15896.469789</v>
      </c>
      <c r="H23" s="65">
        <f>SUM(H24:H26)</f>
        <v>14621.006298</v>
      </c>
      <c r="I23" s="65">
        <f aca="true" t="shared" si="5" ref="I23:R23">SUM(I24:I26)</f>
        <v>15966.707738000001</v>
      </c>
      <c r="J23" s="65">
        <f t="shared" si="5"/>
        <v>15602.58055</v>
      </c>
      <c r="K23" s="65">
        <f t="shared" si="5"/>
        <v>15895.799492999999</v>
      </c>
      <c r="L23" s="65">
        <f t="shared" si="5"/>
        <v>15392.783104999999</v>
      </c>
      <c r="M23" s="65">
        <f t="shared" si="5"/>
        <v>15551.940730999999</v>
      </c>
      <c r="N23" s="65">
        <f t="shared" si="5"/>
        <v>15708.674587</v>
      </c>
      <c r="O23" s="65">
        <f t="shared" si="5"/>
        <v>15840.371932999999</v>
      </c>
      <c r="P23" s="65">
        <f t="shared" si="5"/>
        <v>15820.056487000002</v>
      </c>
      <c r="Q23" s="65">
        <f t="shared" si="5"/>
        <v>15133.996006</v>
      </c>
      <c r="R23" s="65">
        <f t="shared" si="5"/>
        <v>15758.471163</v>
      </c>
      <c r="S23" s="66">
        <f>SUM(S24:S26)</f>
        <v>187188.85788000003</v>
      </c>
      <c r="T23" s="13"/>
      <c r="U23" s="13"/>
      <c r="V23" s="13"/>
      <c r="W23" s="13"/>
      <c r="X23" s="13"/>
      <c r="Y23" s="13"/>
      <c r="Z23" s="13"/>
      <c r="AA23" s="13"/>
      <c r="AB23" s="14"/>
      <c r="AC23" s="14"/>
      <c r="AD23" s="14"/>
    </row>
    <row r="24" spans="1:30" ht="15">
      <c r="A24" s="29"/>
      <c r="B24" s="2"/>
      <c r="C24" s="27" t="s">
        <v>144</v>
      </c>
      <c r="D24" s="27" t="s">
        <v>11</v>
      </c>
      <c r="E24" s="27" t="s">
        <v>11</v>
      </c>
      <c r="F24" s="27" t="s">
        <v>13</v>
      </c>
      <c r="G24" s="1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12573.420648</v>
      </c>
      <c r="M24" s="38">
        <v>12777.847419</v>
      </c>
      <c r="N24" s="38">
        <v>12942.555432</v>
      </c>
      <c r="O24" s="38">
        <v>12930.804137</v>
      </c>
      <c r="P24" s="38">
        <v>13080.509002</v>
      </c>
      <c r="Q24" s="38">
        <v>12302.77825</v>
      </c>
      <c r="R24" s="38">
        <v>12704.834215</v>
      </c>
      <c r="S24" s="32">
        <f aca="true" t="shared" si="6" ref="S24:S31">SUM(G24:R24)</f>
        <v>89312.749103</v>
      </c>
      <c r="T24" s="13"/>
      <c r="U24" s="13"/>
      <c r="V24" s="13"/>
      <c r="W24" s="13"/>
      <c r="X24" s="13"/>
      <c r="Y24" s="13"/>
      <c r="Z24" s="13"/>
      <c r="AA24" s="13"/>
      <c r="AB24" s="14"/>
      <c r="AC24" s="14"/>
      <c r="AD24" s="14"/>
    </row>
    <row r="25" spans="1:30" ht="15">
      <c r="A25" s="29"/>
      <c r="B25" s="52"/>
      <c r="C25" s="27" t="s">
        <v>71</v>
      </c>
      <c r="D25" s="27" t="s">
        <v>11</v>
      </c>
      <c r="E25" s="27" t="s">
        <v>11</v>
      </c>
      <c r="F25" s="27" t="s">
        <v>13</v>
      </c>
      <c r="G25" s="18">
        <v>12823.610499</v>
      </c>
      <c r="H25" s="38">
        <v>11987.475471</v>
      </c>
      <c r="I25" s="38">
        <v>12908.921608</v>
      </c>
      <c r="J25" s="38">
        <v>12666.28499</v>
      </c>
      <c r="K25" s="38">
        <v>12986.620023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2">
        <f t="shared" si="6"/>
        <v>63372.912591</v>
      </c>
      <c r="T25" s="13"/>
      <c r="U25" s="13"/>
      <c r="V25" s="13"/>
      <c r="W25" s="13"/>
      <c r="X25" s="13"/>
      <c r="Y25" s="13"/>
      <c r="Z25" s="13"/>
      <c r="AA25" s="13"/>
      <c r="AB25" s="14"/>
      <c r="AC25" s="14"/>
      <c r="AD25" s="14"/>
    </row>
    <row r="26" spans="1:30" ht="15">
      <c r="A26" s="29"/>
      <c r="B26" s="52"/>
      <c r="C26" s="27" t="s">
        <v>70</v>
      </c>
      <c r="D26" s="27" t="s">
        <v>37</v>
      </c>
      <c r="E26" s="27" t="s">
        <v>38</v>
      </c>
      <c r="F26" s="27" t="s">
        <v>13</v>
      </c>
      <c r="G26" s="18">
        <v>3072.85929</v>
      </c>
      <c r="H26" s="38">
        <v>2633.530827</v>
      </c>
      <c r="I26" s="38">
        <v>3057.78613</v>
      </c>
      <c r="J26" s="38">
        <v>2936.29556</v>
      </c>
      <c r="K26" s="38">
        <v>2909.17947</v>
      </c>
      <c r="L26" s="38">
        <v>2819.362457</v>
      </c>
      <c r="M26" s="38">
        <v>2774.093312</v>
      </c>
      <c r="N26" s="38">
        <v>2766.119155</v>
      </c>
      <c r="O26" s="38">
        <v>2909.567796</v>
      </c>
      <c r="P26" s="38">
        <v>2739.547485</v>
      </c>
      <c r="Q26" s="38">
        <v>2831.217756</v>
      </c>
      <c r="R26" s="38">
        <v>3053.636948</v>
      </c>
      <c r="S26" s="32">
        <f t="shared" si="6"/>
        <v>34503.196186</v>
      </c>
      <c r="T26" s="13"/>
      <c r="U26" s="13"/>
      <c r="V26" s="13"/>
      <c r="W26" s="13"/>
      <c r="X26" s="13"/>
      <c r="Y26" s="13"/>
      <c r="Z26" s="13"/>
      <c r="AA26" s="13"/>
      <c r="AB26" s="14"/>
      <c r="AC26" s="14"/>
      <c r="AD26" s="14"/>
    </row>
    <row r="27" spans="1:30" ht="15">
      <c r="A27" s="29"/>
      <c r="B27" s="52" t="s">
        <v>42</v>
      </c>
      <c r="C27" s="27" t="s">
        <v>43</v>
      </c>
      <c r="D27" s="27" t="s">
        <v>33</v>
      </c>
      <c r="E27" s="27" t="s">
        <v>34</v>
      </c>
      <c r="F27" s="27" t="s">
        <v>34</v>
      </c>
      <c r="G27" s="18">
        <v>7786.737317</v>
      </c>
      <c r="H27" s="38">
        <v>7006.544761</v>
      </c>
      <c r="I27" s="38">
        <v>6951.095113</v>
      </c>
      <c r="J27" s="38">
        <v>7792.54128</v>
      </c>
      <c r="K27" s="38">
        <v>7991.363979</v>
      </c>
      <c r="L27" s="38">
        <v>7531.316787</v>
      </c>
      <c r="M27" s="38">
        <v>8572.899441</v>
      </c>
      <c r="N27" s="38">
        <v>9078.073532</v>
      </c>
      <c r="O27" s="38">
        <v>7843.940389</v>
      </c>
      <c r="P27" s="38">
        <v>8330.736586</v>
      </c>
      <c r="Q27" s="38">
        <v>8898.598681</v>
      </c>
      <c r="R27" s="38">
        <v>7639.635519</v>
      </c>
      <c r="S27" s="32">
        <f t="shared" si="6"/>
        <v>95423.48338500001</v>
      </c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</row>
    <row r="28" spans="1:30" ht="15">
      <c r="A28" s="29"/>
      <c r="B28" s="52" t="s">
        <v>31</v>
      </c>
      <c r="C28" s="27" t="s">
        <v>32</v>
      </c>
      <c r="D28" s="27" t="s">
        <v>33</v>
      </c>
      <c r="E28" s="27" t="s">
        <v>34</v>
      </c>
      <c r="F28" s="27" t="s">
        <v>34</v>
      </c>
      <c r="G28" s="18">
        <v>5762.3269</v>
      </c>
      <c r="H28" s="38">
        <v>4732.513</v>
      </c>
      <c r="I28" s="38">
        <v>5192.068</v>
      </c>
      <c r="J28" s="38">
        <v>5318.778600000001</v>
      </c>
      <c r="K28" s="38">
        <v>5846.525500000001</v>
      </c>
      <c r="L28" s="38">
        <v>5209.7487</v>
      </c>
      <c r="M28" s="38">
        <v>5276.9734</v>
      </c>
      <c r="N28" s="38">
        <v>4731.0188</v>
      </c>
      <c r="O28" s="38">
        <v>4711.1441</v>
      </c>
      <c r="P28" s="38">
        <v>5215.4093</v>
      </c>
      <c r="Q28" s="38">
        <v>4670.723</v>
      </c>
      <c r="R28" s="38">
        <v>5126.5189</v>
      </c>
      <c r="S28" s="32">
        <f t="shared" si="6"/>
        <v>61793.748199999995</v>
      </c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</row>
    <row r="29" spans="1:30" ht="15">
      <c r="A29" s="29"/>
      <c r="B29" s="52" t="s">
        <v>98</v>
      </c>
      <c r="C29" s="27" t="s">
        <v>99</v>
      </c>
      <c r="D29" s="27" t="s">
        <v>100</v>
      </c>
      <c r="E29" s="27" t="s">
        <v>34</v>
      </c>
      <c r="F29" s="27" t="s">
        <v>34</v>
      </c>
      <c r="G29" s="18">
        <v>4069.75</v>
      </c>
      <c r="H29" s="38">
        <v>4896.5661</v>
      </c>
      <c r="I29" s="38">
        <v>5184.843</v>
      </c>
      <c r="J29" s="38">
        <v>4518.988</v>
      </c>
      <c r="K29" s="38">
        <v>5412.8498</v>
      </c>
      <c r="L29" s="38">
        <v>5589.1179</v>
      </c>
      <c r="M29" s="38">
        <v>5725.152</v>
      </c>
      <c r="N29" s="38">
        <v>4711.1922</v>
      </c>
      <c r="O29" s="38">
        <v>5515.425</v>
      </c>
      <c r="P29" s="38">
        <v>4966.16</v>
      </c>
      <c r="Q29" s="38">
        <v>5165.179</v>
      </c>
      <c r="R29" s="38">
        <v>5328.1112</v>
      </c>
      <c r="S29" s="32">
        <f t="shared" si="6"/>
        <v>61083.33420000001</v>
      </c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</row>
    <row r="30" spans="1:30" ht="15">
      <c r="A30" s="29"/>
      <c r="B30" s="52" t="s">
        <v>67</v>
      </c>
      <c r="C30" s="27" t="s">
        <v>68</v>
      </c>
      <c r="D30" s="27" t="s">
        <v>41</v>
      </c>
      <c r="E30" s="27" t="s">
        <v>34</v>
      </c>
      <c r="F30" s="27" t="s">
        <v>34</v>
      </c>
      <c r="G30" s="18">
        <v>4147.279745</v>
      </c>
      <c r="H30" s="38">
        <v>4059.486162</v>
      </c>
      <c r="I30" s="38">
        <v>4534.943316</v>
      </c>
      <c r="J30" s="38">
        <v>4672.045455</v>
      </c>
      <c r="K30" s="38">
        <v>4715.604761</v>
      </c>
      <c r="L30" s="38">
        <v>4346.198612</v>
      </c>
      <c r="M30" s="38">
        <v>4699.103584</v>
      </c>
      <c r="N30" s="38">
        <v>4940.00626</v>
      </c>
      <c r="O30" s="38">
        <v>4381.640712</v>
      </c>
      <c r="P30" s="38">
        <v>4696.5825</v>
      </c>
      <c r="Q30" s="38">
        <v>3859.848509</v>
      </c>
      <c r="R30" s="38">
        <v>4059.563711</v>
      </c>
      <c r="S30" s="32">
        <f t="shared" si="6"/>
        <v>53112.30332700001</v>
      </c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</row>
    <row r="31" spans="1:30" ht="15">
      <c r="A31" s="29"/>
      <c r="B31" s="52" t="s">
        <v>75</v>
      </c>
      <c r="C31" s="27" t="s">
        <v>76</v>
      </c>
      <c r="D31" s="27" t="s">
        <v>77</v>
      </c>
      <c r="E31" s="27" t="s">
        <v>77</v>
      </c>
      <c r="F31" s="27" t="s">
        <v>13</v>
      </c>
      <c r="G31" s="18">
        <v>3597.717918</v>
      </c>
      <c r="H31" s="38">
        <v>3534.043464</v>
      </c>
      <c r="I31" s="38">
        <v>3039.579191</v>
      </c>
      <c r="J31" s="38">
        <v>3884.340084</v>
      </c>
      <c r="K31" s="38">
        <v>3575.642726</v>
      </c>
      <c r="L31" s="38">
        <v>3957.685398</v>
      </c>
      <c r="M31" s="38">
        <v>3209.339428</v>
      </c>
      <c r="N31" s="38">
        <v>3735.524529</v>
      </c>
      <c r="O31" s="38">
        <v>3225.814759</v>
      </c>
      <c r="P31" s="38">
        <v>3386.73633</v>
      </c>
      <c r="Q31" s="38">
        <v>3227.960072</v>
      </c>
      <c r="R31" s="38">
        <v>3869.280489</v>
      </c>
      <c r="S31" s="32">
        <f t="shared" si="6"/>
        <v>42243.664388</v>
      </c>
      <c r="T31" s="13"/>
      <c r="U31" s="13"/>
      <c r="V31" s="13"/>
      <c r="W31" s="13"/>
      <c r="X31" s="13"/>
      <c r="Y31" s="13"/>
      <c r="Z31" s="13"/>
      <c r="AA31" s="13"/>
      <c r="AB31" s="14"/>
      <c r="AC31" s="14"/>
      <c r="AD31" s="14"/>
    </row>
    <row r="32" spans="1:30" ht="18">
      <c r="A32" s="29"/>
      <c r="B32" s="67" t="s">
        <v>57</v>
      </c>
      <c r="C32" s="27"/>
      <c r="D32" s="27"/>
      <c r="E32" s="27"/>
      <c r="F32" s="27"/>
      <c r="G32" s="64">
        <f aca="true" t="shared" si="7" ref="G32:S32">SUM(G33:G34)</f>
        <v>3422.21</v>
      </c>
      <c r="H32" s="65">
        <f t="shared" si="7"/>
        <v>3477.838</v>
      </c>
      <c r="I32" s="65">
        <f t="shared" si="7"/>
        <v>3352.9440000000004</v>
      </c>
      <c r="J32" s="65">
        <f t="shared" si="7"/>
        <v>3162.2880000000005</v>
      </c>
      <c r="K32" s="65">
        <f t="shared" si="7"/>
        <v>3073.3020000000006</v>
      </c>
      <c r="L32" s="65">
        <f t="shared" si="7"/>
        <v>2590.49</v>
      </c>
      <c r="M32" s="65">
        <f t="shared" si="7"/>
        <v>3134.048</v>
      </c>
      <c r="N32" s="65">
        <f t="shared" si="7"/>
        <v>2811.762</v>
      </c>
      <c r="O32" s="65">
        <f t="shared" si="7"/>
        <v>3130.665</v>
      </c>
      <c r="P32" s="65">
        <f t="shared" si="7"/>
        <v>3743.347</v>
      </c>
      <c r="Q32" s="65">
        <f t="shared" si="7"/>
        <v>3533.168</v>
      </c>
      <c r="R32" s="65">
        <f t="shared" si="7"/>
        <v>3371.179</v>
      </c>
      <c r="S32" s="66">
        <f t="shared" si="7"/>
        <v>38803.240999999995</v>
      </c>
      <c r="T32" s="13"/>
      <c r="U32" s="13"/>
      <c r="V32" s="13"/>
      <c r="W32" s="13"/>
      <c r="X32" s="13"/>
      <c r="Y32" s="13"/>
      <c r="Z32" s="13"/>
      <c r="AA32" s="13"/>
      <c r="AB32" s="14"/>
      <c r="AC32" s="14"/>
      <c r="AD32" s="14"/>
    </row>
    <row r="33" spans="1:30" ht="15">
      <c r="A33" s="29"/>
      <c r="B33" s="2"/>
      <c r="C33" s="27" t="s">
        <v>58</v>
      </c>
      <c r="D33" s="27" t="s">
        <v>59</v>
      </c>
      <c r="E33" s="27" t="s">
        <v>60</v>
      </c>
      <c r="F33" s="27" t="s">
        <v>18</v>
      </c>
      <c r="G33" s="18">
        <v>1505.95</v>
      </c>
      <c r="H33" s="38">
        <v>1669.226</v>
      </c>
      <c r="I33" s="38">
        <v>1475.18</v>
      </c>
      <c r="J33" s="38">
        <v>1233.1280000000002</v>
      </c>
      <c r="K33" s="38">
        <v>1532.3580000000002</v>
      </c>
      <c r="L33" s="38">
        <v>1554.087</v>
      </c>
      <c r="M33" s="38">
        <v>1943.96</v>
      </c>
      <c r="N33" s="38">
        <v>1630.7640000000001</v>
      </c>
      <c r="O33" s="38">
        <v>1659.06</v>
      </c>
      <c r="P33" s="38">
        <v>1983.8010000000002</v>
      </c>
      <c r="Q33" s="38">
        <v>1590.134</v>
      </c>
      <c r="R33" s="38">
        <v>1955.481</v>
      </c>
      <c r="S33" s="32">
        <f>SUM(G33:R33)</f>
        <v>19733.128999999997</v>
      </c>
      <c r="T33" s="13"/>
      <c r="U33" s="13"/>
      <c r="V33" s="13"/>
      <c r="W33" s="13"/>
      <c r="X33" s="13"/>
      <c r="Y33" s="13"/>
      <c r="Z33" s="13"/>
      <c r="AA33" s="13"/>
      <c r="AB33" s="14"/>
      <c r="AC33" s="14"/>
      <c r="AD33" s="14"/>
    </row>
    <row r="34" spans="1:30" ht="15">
      <c r="A34" s="29"/>
      <c r="B34" s="52"/>
      <c r="C34" s="27" t="s">
        <v>61</v>
      </c>
      <c r="D34" s="27" t="s">
        <v>59</v>
      </c>
      <c r="E34" s="27" t="s">
        <v>60</v>
      </c>
      <c r="F34" s="27" t="s">
        <v>18</v>
      </c>
      <c r="G34" s="18">
        <v>1916.26</v>
      </c>
      <c r="H34" s="38">
        <v>1808.612</v>
      </c>
      <c r="I34" s="38">
        <v>1877.7640000000001</v>
      </c>
      <c r="J34" s="38">
        <v>1929.16</v>
      </c>
      <c r="K34" s="38">
        <v>1540.9440000000002</v>
      </c>
      <c r="L34" s="38">
        <v>1036.403</v>
      </c>
      <c r="M34" s="38">
        <v>1190.088</v>
      </c>
      <c r="N34" s="38">
        <v>1180.998</v>
      </c>
      <c r="O34" s="38">
        <v>1471.605</v>
      </c>
      <c r="P34" s="38">
        <v>1759.546</v>
      </c>
      <c r="Q34" s="38">
        <v>1943.034</v>
      </c>
      <c r="R34" s="38">
        <v>1415.698</v>
      </c>
      <c r="S34" s="32">
        <f>SUM(G34:R34)</f>
        <v>19070.112</v>
      </c>
      <c r="T34" s="13"/>
      <c r="U34" s="13"/>
      <c r="V34" s="13"/>
      <c r="W34" s="13"/>
      <c r="X34" s="13"/>
      <c r="Y34" s="13"/>
      <c r="Z34" s="13"/>
      <c r="AA34" s="13"/>
      <c r="AB34" s="14"/>
      <c r="AC34" s="14"/>
      <c r="AD34" s="14"/>
    </row>
    <row r="35" spans="1:30" ht="15">
      <c r="A35" s="29"/>
      <c r="B35" s="52" t="s">
        <v>49</v>
      </c>
      <c r="C35" s="27" t="s">
        <v>50</v>
      </c>
      <c r="D35" s="27" t="s">
        <v>51</v>
      </c>
      <c r="E35" s="27" t="s">
        <v>52</v>
      </c>
      <c r="F35" s="27" t="s">
        <v>29</v>
      </c>
      <c r="G35" s="18">
        <v>3484.408638</v>
      </c>
      <c r="H35" s="38">
        <v>3543.808</v>
      </c>
      <c r="I35" s="38">
        <v>3093.236622</v>
      </c>
      <c r="J35" s="38">
        <v>3066.666256</v>
      </c>
      <c r="K35" s="38">
        <v>3166.302978</v>
      </c>
      <c r="L35" s="38">
        <v>3610.024152</v>
      </c>
      <c r="M35" s="38">
        <v>2973.283694</v>
      </c>
      <c r="N35" s="38">
        <v>3688.0456000000004</v>
      </c>
      <c r="O35" s="38">
        <v>2957.352069</v>
      </c>
      <c r="P35" s="38">
        <v>2923.828401</v>
      </c>
      <c r="Q35" s="38">
        <v>2721.989111</v>
      </c>
      <c r="R35" s="38">
        <v>2443.882178</v>
      </c>
      <c r="S35" s="32">
        <f>SUM(G35:R35)</f>
        <v>37672.827699</v>
      </c>
      <c r="T35" s="13"/>
      <c r="U35" s="13"/>
      <c r="V35" s="13"/>
      <c r="W35" s="13"/>
      <c r="X35" s="13"/>
      <c r="Y35" s="13"/>
      <c r="Z35" s="13"/>
      <c r="AA35" s="13"/>
      <c r="AB35" s="14"/>
      <c r="AC35" s="14"/>
      <c r="AD35" s="14"/>
    </row>
    <row r="36" spans="1:30" ht="18">
      <c r="A36" s="29"/>
      <c r="B36" s="67" t="s">
        <v>95</v>
      </c>
      <c r="C36" s="27"/>
      <c r="D36" s="27"/>
      <c r="E36" s="27"/>
      <c r="F36" s="27"/>
      <c r="G36" s="64">
        <f>SUM(G37:G39)</f>
        <v>1631.7772719999998</v>
      </c>
      <c r="H36" s="65">
        <f aca="true" t="shared" si="8" ref="H36:S36">SUM(H37:H39)</f>
        <v>3510.530638</v>
      </c>
      <c r="I36" s="65">
        <f t="shared" si="8"/>
        <v>1453.1073809999998</v>
      </c>
      <c r="J36" s="65">
        <f t="shared" si="8"/>
        <v>3531.961306</v>
      </c>
      <c r="K36" s="65">
        <f t="shared" si="8"/>
        <v>941.963792</v>
      </c>
      <c r="L36" s="65">
        <f t="shared" si="8"/>
        <v>3528.764562</v>
      </c>
      <c r="M36" s="65">
        <f t="shared" si="8"/>
        <v>1345.542692</v>
      </c>
      <c r="N36" s="65">
        <f t="shared" si="8"/>
        <v>3343.319619</v>
      </c>
      <c r="O36" s="65">
        <f t="shared" si="8"/>
        <v>0</v>
      </c>
      <c r="P36" s="65">
        <f t="shared" si="8"/>
        <v>2988.494414</v>
      </c>
      <c r="Q36" s="65">
        <f t="shared" si="8"/>
        <v>0</v>
      </c>
      <c r="R36" s="65">
        <f t="shared" si="8"/>
        <v>3602.620276</v>
      </c>
      <c r="S36" s="66">
        <f t="shared" si="8"/>
        <v>25878.081952</v>
      </c>
      <c r="T36" s="13"/>
      <c r="U36" s="13"/>
      <c r="V36" s="13"/>
      <c r="W36" s="13"/>
      <c r="X36" s="13"/>
      <c r="Y36" s="13"/>
      <c r="Z36" s="13"/>
      <c r="AA36" s="13"/>
      <c r="AB36" s="14"/>
      <c r="AC36" s="14"/>
      <c r="AD36" s="14"/>
    </row>
    <row r="37" spans="1:30" ht="15">
      <c r="A37" s="29"/>
      <c r="B37" s="2"/>
      <c r="C37" s="27" t="s">
        <v>96</v>
      </c>
      <c r="D37" s="27" t="s">
        <v>97</v>
      </c>
      <c r="E37" s="27" t="s">
        <v>56</v>
      </c>
      <c r="F37" s="27" t="s">
        <v>13</v>
      </c>
      <c r="G37" s="18">
        <v>0</v>
      </c>
      <c r="H37" s="38">
        <v>2046.61735</v>
      </c>
      <c r="I37" s="38">
        <v>0</v>
      </c>
      <c r="J37" s="38">
        <v>2254.59352</v>
      </c>
      <c r="K37" s="38">
        <v>0</v>
      </c>
      <c r="L37" s="38">
        <v>1983.942261</v>
      </c>
      <c r="M37" s="38">
        <v>0</v>
      </c>
      <c r="N37" s="38">
        <v>2076.17438</v>
      </c>
      <c r="O37" s="38">
        <v>0</v>
      </c>
      <c r="P37" s="38">
        <v>2988.494414</v>
      </c>
      <c r="Q37" s="38">
        <v>0</v>
      </c>
      <c r="R37" s="38">
        <v>3602.620276</v>
      </c>
      <c r="S37" s="32">
        <f aca="true" t="shared" si="9" ref="S37:S48">SUM(G37:R37)</f>
        <v>14952.442201</v>
      </c>
      <c r="T37" s="13"/>
      <c r="U37" s="13"/>
      <c r="V37" s="13"/>
      <c r="W37" s="13"/>
      <c r="X37" s="13"/>
      <c r="Y37" s="13"/>
      <c r="Z37" s="13"/>
      <c r="AA37" s="13"/>
      <c r="AB37" s="14"/>
      <c r="AC37" s="14"/>
      <c r="AD37" s="14"/>
    </row>
    <row r="38" spans="1:30" ht="15">
      <c r="A38" s="29"/>
      <c r="B38" s="52"/>
      <c r="C38" s="27" t="s">
        <v>30</v>
      </c>
      <c r="D38" s="27" t="s">
        <v>27</v>
      </c>
      <c r="E38" s="27" t="s">
        <v>28</v>
      </c>
      <c r="F38" s="27" t="s">
        <v>29</v>
      </c>
      <c r="G38" s="18">
        <v>1077.365089</v>
      </c>
      <c r="H38" s="38">
        <v>825.640103</v>
      </c>
      <c r="I38" s="38">
        <v>874.122265</v>
      </c>
      <c r="J38" s="38">
        <v>747.515315</v>
      </c>
      <c r="K38" s="38">
        <v>337.441373</v>
      </c>
      <c r="L38" s="38">
        <v>863.056112</v>
      </c>
      <c r="M38" s="38">
        <v>815.689036</v>
      </c>
      <c r="N38" s="38">
        <v>712.595472</v>
      </c>
      <c r="O38" s="38">
        <v>0</v>
      </c>
      <c r="P38" s="38">
        <v>0</v>
      </c>
      <c r="Q38" s="38">
        <v>0</v>
      </c>
      <c r="R38" s="38">
        <v>0</v>
      </c>
      <c r="S38" s="32">
        <f t="shared" si="9"/>
        <v>6253.424765</v>
      </c>
      <c r="T38" s="13"/>
      <c r="U38" s="13"/>
      <c r="V38" s="13"/>
      <c r="W38" s="13"/>
      <c r="X38" s="13"/>
      <c r="Y38" s="13"/>
      <c r="Z38" s="13"/>
      <c r="AA38" s="13"/>
      <c r="AB38" s="14"/>
      <c r="AC38" s="14"/>
      <c r="AD38" s="14"/>
    </row>
    <row r="39" spans="1:30" ht="15">
      <c r="A39" s="29"/>
      <c r="B39" s="52"/>
      <c r="C39" s="27" t="s">
        <v>26</v>
      </c>
      <c r="D39" s="27" t="s">
        <v>27</v>
      </c>
      <c r="E39" s="27" t="s">
        <v>28</v>
      </c>
      <c r="F39" s="27" t="s">
        <v>29</v>
      </c>
      <c r="G39" s="18">
        <v>554.412183</v>
      </c>
      <c r="H39" s="38">
        <v>638.273185</v>
      </c>
      <c r="I39" s="38">
        <v>578.985116</v>
      </c>
      <c r="J39" s="38">
        <v>529.852471</v>
      </c>
      <c r="K39" s="38">
        <v>604.522419</v>
      </c>
      <c r="L39" s="38">
        <v>681.7661889999999</v>
      </c>
      <c r="M39" s="38">
        <v>529.853656</v>
      </c>
      <c r="N39" s="38">
        <v>554.549767</v>
      </c>
      <c r="O39" s="38">
        <v>0</v>
      </c>
      <c r="P39" s="38">
        <v>0</v>
      </c>
      <c r="Q39" s="38">
        <v>0</v>
      </c>
      <c r="R39" s="38">
        <v>0</v>
      </c>
      <c r="S39" s="32">
        <f t="shared" si="9"/>
        <v>4672.214985999999</v>
      </c>
      <c r="T39" s="13"/>
      <c r="U39" s="13"/>
      <c r="V39" s="13"/>
      <c r="W39" s="13"/>
      <c r="X39" s="13"/>
      <c r="Y39" s="13"/>
      <c r="Z39" s="13"/>
      <c r="AA39" s="13"/>
      <c r="AB39" s="14"/>
      <c r="AC39" s="14"/>
      <c r="AD39" s="14"/>
    </row>
    <row r="40" spans="1:30" ht="15">
      <c r="A40" s="29"/>
      <c r="B40" s="52" t="s">
        <v>44</v>
      </c>
      <c r="C40" s="27" t="s">
        <v>45</v>
      </c>
      <c r="D40" s="27" t="s">
        <v>46</v>
      </c>
      <c r="E40" s="27" t="s">
        <v>47</v>
      </c>
      <c r="F40" s="27" t="s">
        <v>48</v>
      </c>
      <c r="G40" s="18">
        <v>1678.3224</v>
      </c>
      <c r="H40" s="38">
        <v>1630.0792000000001</v>
      </c>
      <c r="I40" s="38">
        <v>1772.4078000000002</v>
      </c>
      <c r="J40" s="38">
        <v>1841.5436000000002</v>
      </c>
      <c r="K40" s="38">
        <v>1707.007527</v>
      </c>
      <c r="L40" s="38">
        <v>1784.297451</v>
      </c>
      <c r="M40" s="38">
        <v>2003.075707</v>
      </c>
      <c r="N40" s="38">
        <v>1702.842735</v>
      </c>
      <c r="O40" s="38">
        <v>1829.100089</v>
      </c>
      <c r="P40" s="38">
        <v>2066.192048</v>
      </c>
      <c r="Q40" s="38">
        <v>1593.9687000000001</v>
      </c>
      <c r="R40" s="38">
        <v>1851.8114</v>
      </c>
      <c r="S40" s="32">
        <f t="shared" si="9"/>
        <v>21460.648657</v>
      </c>
      <c r="T40" s="13"/>
      <c r="U40" s="13"/>
      <c r="V40" s="13"/>
      <c r="W40" s="13"/>
      <c r="X40" s="13"/>
      <c r="Y40" s="13"/>
      <c r="Z40" s="13"/>
      <c r="AA40" s="13"/>
      <c r="AB40" s="14"/>
      <c r="AC40" s="14"/>
      <c r="AD40" s="14"/>
    </row>
    <row r="41" spans="1:30" ht="15">
      <c r="A41" s="29"/>
      <c r="B41" s="52" t="s">
        <v>39</v>
      </c>
      <c r="C41" s="27" t="s">
        <v>40</v>
      </c>
      <c r="D41" s="27" t="s">
        <v>41</v>
      </c>
      <c r="E41" s="27" t="s">
        <v>34</v>
      </c>
      <c r="F41" s="27" t="s">
        <v>34</v>
      </c>
      <c r="G41" s="18">
        <v>1263.880107</v>
      </c>
      <c r="H41" s="38">
        <v>1315.593695</v>
      </c>
      <c r="I41" s="38">
        <v>1477.82852</v>
      </c>
      <c r="J41" s="38">
        <v>1517.84682</v>
      </c>
      <c r="K41" s="38">
        <v>1593.890103</v>
      </c>
      <c r="L41" s="38">
        <v>1542.908423</v>
      </c>
      <c r="M41" s="38">
        <v>1572.979477</v>
      </c>
      <c r="N41" s="38">
        <v>1333.77698</v>
      </c>
      <c r="O41" s="38">
        <v>1441.711308</v>
      </c>
      <c r="P41" s="38">
        <v>1289.847977</v>
      </c>
      <c r="Q41" s="38">
        <v>1213.297122</v>
      </c>
      <c r="R41" s="38">
        <v>1014.823532</v>
      </c>
      <c r="S41" s="32">
        <f t="shared" si="9"/>
        <v>16578.384064</v>
      </c>
      <c r="T41" s="13"/>
      <c r="U41" s="13"/>
      <c r="V41" s="13"/>
      <c r="W41" s="13"/>
      <c r="X41" s="13"/>
      <c r="Y41" s="13"/>
      <c r="Z41" s="13"/>
      <c r="AA41" s="13"/>
      <c r="AB41" s="14"/>
      <c r="AC41" s="14"/>
      <c r="AD41" s="14"/>
    </row>
    <row r="42" spans="1:30" ht="15">
      <c r="A42" s="29"/>
      <c r="B42" s="52" t="s">
        <v>91</v>
      </c>
      <c r="C42" s="27" t="s">
        <v>92</v>
      </c>
      <c r="D42" s="27" t="s">
        <v>93</v>
      </c>
      <c r="E42" s="27" t="s">
        <v>38</v>
      </c>
      <c r="F42" s="27" t="s">
        <v>13</v>
      </c>
      <c r="G42" s="18">
        <v>1598.0861</v>
      </c>
      <c r="H42" s="38">
        <v>1145.5727000000002</v>
      </c>
      <c r="I42" s="38">
        <v>831.212</v>
      </c>
      <c r="J42" s="38">
        <v>845.3669</v>
      </c>
      <c r="K42" s="38">
        <v>1305.502</v>
      </c>
      <c r="L42" s="38">
        <v>1103.066</v>
      </c>
      <c r="M42" s="38">
        <v>1326.3631</v>
      </c>
      <c r="N42" s="38">
        <v>1435.5682000000002</v>
      </c>
      <c r="O42" s="38">
        <v>1407.1713</v>
      </c>
      <c r="P42" s="38">
        <v>1408.5164</v>
      </c>
      <c r="Q42" s="38">
        <v>1628.3486</v>
      </c>
      <c r="R42" s="38">
        <v>1650.6849</v>
      </c>
      <c r="S42" s="32">
        <f t="shared" si="9"/>
        <v>15685.4582</v>
      </c>
      <c r="T42" s="13"/>
      <c r="U42" s="13"/>
      <c r="V42" s="13"/>
      <c r="W42" s="13"/>
      <c r="X42" s="13"/>
      <c r="Y42" s="13"/>
      <c r="Z42" s="13"/>
      <c r="AA42" s="13"/>
      <c r="AB42" s="14"/>
      <c r="AC42" s="14"/>
      <c r="AD42" s="14"/>
    </row>
    <row r="43" spans="1:30" ht="15">
      <c r="A43" s="29"/>
      <c r="B43" s="52" t="s">
        <v>78</v>
      </c>
      <c r="C43" s="27" t="s">
        <v>79</v>
      </c>
      <c r="D43" s="27" t="s">
        <v>59</v>
      </c>
      <c r="E43" s="27" t="s">
        <v>60</v>
      </c>
      <c r="F43" s="27" t="s">
        <v>18</v>
      </c>
      <c r="G43" s="18">
        <v>1046.58301</v>
      </c>
      <c r="H43" s="38">
        <v>1250.53813</v>
      </c>
      <c r="I43" s="38">
        <v>1136.695532</v>
      </c>
      <c r="J43" s="38">
        <v>1190.8745509999999</v>
      </c>
      <c r="K43" s="38">
        <v>1232.079774</v>
      </c>
      <c r="L43" s="38">
        <v>1238.353778</v>
      </c>
      <c r="M43" s="38">
        <v>1257.72007</v>
      </c>
      <c r="N43" s="38">
        <v>1243.053498</v>
      </c>
      <c r="O43" s="38">
        <v>1238.82422</v>
      </c>
      <c r="P43" s="38">
        <v>1300.47482</v>
      </c>
      <c r="Q43" s="38">
        <v>1314.42615</v>
      </c>
      <c r="R43" s="38">
        <v>1495.046955</v>
      </c>
      <c r="S43" s="32">
        <f t="shared" si="9"/>
        <v>14944.670487999998</v>
      </c>
      <c r="T43" s="13"/>
      <c r="U43" s="13"/>
      <c r="V43" s="13"/>
      <c r="W43" s="13"/>
      <c r="X43" s="13"/>
      <c r="Y43" s="13"/>
      <c r="Z43" s="13"/>
      <c r="AA43" s="13"/>
      <c r="AB43" s="14"/>
      <c r="AC43" s="14"/>
      <c r="AD43" s="14"/>
    </row>
    <row r="44" spans="1:30" ht="15">
      <c r="A44" s="29"/>
      <c r="B44" s="52" t="s">
        <v>87</v>
      </c>
      <c r="C44" s="27" t="s">
        <v>88</v>
      </c>
      <c r="D44" s="27" t="s">
        <v>88</v>
      </c>
      <c r="E44" s="27" t="s">
        <v>89</v>
      </c>
      <c r="F44" s="27" t="s">
        <v>90</v>
      </c>
      <c r="G44" s="18">
        <v>1083.775414</v>
      </c>
      <c r="H44" s="38">
        <v>1123.14486</v>
      </c>
      <c r="I44" s="38">
        <v>1199.106654</v>
      </c>
      <c r="J44" s="38">
        <v>1018.231919</v>
      </c>
      <c r="K44" s="38">
        <v>1000.989179</v>
      </c>
      <c r="L44" s="38">
        <v>1044.233364</v>
      </c>
      <c r="M44" s="38">
        <v>1072.401793</v>
      </c>
      <c r="N44" s="38">
        <v>1066.107019</v>
      </c>
      <c r="O44" s="38">
        <v>1026.21482</v>
      </c>
      <c r="P44" s="38">
        <v>1072.593938</v>
      </c>
      <c r="Q44" s="38">
        <v>891.514197</v>
      </c>
      <c r="R44" s="38">
        <v>942.363678</v>
      </c>
      <c r="S44" s="32">
        <f t="shared" si="9"/>
        <v>12540.676835</v>
      </c>
      <c r="T44" s="13"/>
      <c r="U44" s="13"/>
      <c r="V44" s="13"/>
      <c r="W44" s="13"/>
      <c r="X44" s="13"/>
      <c r="Y44" s="13"/>
      <c r="Z44" s="13"/>
      <c r="AA44" s="13"/>
      <c r="AB44" s="14"/>
      <c r="AC44" s="14"/>
      <c r="AD44" s="14"/>
    </row>
    <row r="45" spans="1:30" ht="15">
      <c r="A45" s="29"/>
      <c r="B45" s="52" t="s">
        <v>35</v>
      </c>
      <c r="C45" s="27" t="s">
        <v>36</v>
      </c>
      <c r="D45" s="27" t="s">
        <v>37</v>
      </c>
      <c r="E45" s="27" t="s">
        <v>38</v>
      </c>
      <c r="F45" s="27" t="s">
        <v>13</v>
      </c>
      <c r="G45" s="18">
        <v>857.382464</v>
      </c>
      <c r="H45" s="38">
        <v>888.722835</v>
      </c>
      <c r="I45" s="38">
        <v>956.138419</v>
      </c>
      <c r="J45" s="38">
        <v>915.911913</v>
      </c>
      <c r="K45" s="38">
        <v>985.424674</v>
      </c>
      <c r="L45" s="38">
        <v>917.961108</v>
      </c>
      <c r="M45" s="38">
        <v>1121.71764</v>
      </c>
      <c r="N45" s="38">
        <v>1193.026568</v>
      </c>
      <c r="O45" s="38">
        <v>1066.085772</v>
      </c>
      <c r="P45" s="38">
        <v>1111.5555000000002</v>
      </c>
      <c r="Q45" s="38">
        <v>1066.208</v>
      </c>
      <c r="R45" s="38">
        <v>1172.237567</v>
      </c>
      <c r="S45" s="32">
        <f t="shared" si="9"/>
        <v>12252.372460000002</v>
      </c>
      <c r="T45" s="13"/>
      <c r="U45" s="13"/>
      <c r="V45" s="13"/>
      <c r="W45" s="13"/>
      <c r="X45" s="13"/>
      <c r="Y45" s="13"/>
      <c r="Z45" s="13"/>
      <c r="AA45" s="13"/>
      <c r="AB45" s="14"/>
      <c r="AC45" s="14"/>
      <c r="AD45" s="14"/>
    </row>
    <row r="46" spans="1:30" ht="15">
      <c r="A46" s="29"/>
      <c r="B46" s="52" t="s">
        <v>62</v>
      </c>
      <c r="C46" s="27" t="s">
        <v>63</v>
      </c>
      <c r="D46" s="27" t="s">
        <v>64</v>
      </c>
      <c r="E46" s="27" t="s">
        <v>65</v>
      </c>
      <c r="F46" s="27" t="s">
        <v>66</v>
      </c>
      <c r="G46" s="18">
        <v>665.8854</v>
      </c>
      <c r="H46" s="38">
        <v>702.9888000000001</v>
      </c>
      <c r="I46" s="38">
        <v>788.1392000000001</v>
      </c>
      <c r="J46" s="38">
        <v>805.915</v>
      </c>
      <c r="K46" s="38">
        <v>655.1019</v>
      </c>
      <c r="L46" s="38">
        <v>750.8670000000001</v>
      </c>
      <c r="M46" s="38">
        <v>668.986</v>
      </c>
      <c r="N46" s="38">
        <v>970.909</v>
      </c>
      <c r="O46" s="38">
        <v>904.2814000000001</v>
      </c>
      <c r="P46" s="38">
        <v>886.057</v>
      </c>
      <c r="Q46" s="38">
        <v>753.1008</v>
      </c>
      <c r="R46" s="38">
        <v>808.2320000000001</v>
      </c>
      <c r="S46" s="32">
        <f t="shared" si="9"/>
        <v>9360.4635</v>
      </c>
      <c r="T46" s="13"/>
      <c r="U46" s="13"/>
      <c r="V46" s="13"/>
      <c r="W46" s="13"/>
      <c r="X46" s="13"/>
      <c r="Y46" s="13"/>
      <c r="Z46" s="13"/>
      <c r="AA46" s="13"/>
      <c r="AB46" s="14"/>
      <c r="AC46" s="14"/>
      <c r="AD46" s="14"/>
    </row>
    <row r="47" spans="1:30" ht="15">
      <c r="A47" s="29"/>
      <c r="B47" s="52" t="s">
        <v>145</v>
      </c>
      <c r="C47" s="27" t="s">
        <v>10</v>
      </c>
      <c r="D47" s="27" t="s">
        <v>11</v>
      </c>
      <c r="E47" s="27" t="s">
        <v>12</v>
      </c>
      <c r="F47" s="27" t="s">
        <v>13</v>
      </c>
      <c r="G47" s="18">
        <v>609.718804</v>
      </c>
      <c r="H47" s="38">
        <v>639.372873</v>
      </c>
      <c r="I47" s="38">
        <v>664.482392</v>
      </c>
      <c r="J47" s="38">
        <v>660.483538</v>
      </c>
      <c r="K47" s="38">
        <v>724.0861</v>
      </c>
      <c r="L47" s="38">
        <v>814.892428</v>
      </c>
      <c r="M47" s="38">
        <v>764.350444</v>
      </c>
      <c r="N47" s="38">
        <v>808.848549</v>
      </c>
      <c r="O47" s="38">
        <v>693.40832</v>
      </c>
      <c r="P47" s="38">
        <v>853.407683</v>
      </c>
      <c r="Q47" s="38">
        <v>824.644233</v>
      </c>
      <c r="R47" s="38">
        <v>685.090805</v>
      </c>
      <c r="S47" s="32">
        <f t="shared" si="9"/>
        <v>8742.786168999999</v>
      </c>
      <c r="T47" s="13"/>
      <c r="U47" s="13"/>
      <c r="V47" s="13"/>
      <c r="W47" s="13"/>
      <c r="X47" s="13"/>
      <c r="Y47" s="13"/>
      <c r="Z47" s="13"/>
      <c r="AA47" s="13"/>
      <c r="AB47" s="14"/>
      <c r="AC47" s="14"/>
      <c r="AD47" s="14"/>
    </row>
    <row r="48" spans="1:30" ht="15">
      <c r="A48" s="29"/>
      <c r="B48" s="52" t="s">
        <v>53</v>
      </c>
      <c r="C48" s="27" t="s">
        <v>54</v>
      </c>
      <c r="D48" s="27" t="s">
        <v>55</v>
      </c>
      <c r="E48" s="27" t="s">
        <v>56</v>
      </c>
      <c r="F48" s="27" t="s">
        <v>13</v>
      </c>
      <c r="G48" s="18">
        <v>749.96854</v>
      </c>
      <c r="H48" s="38">
        <v>693.922027</v>
      </c>
      <c r="I48" s="38">
        <v>614.406829</v>
      </c>
      <c r="J48" s="38">
        <v>616.114971</v>
      </c>
      <c r="K48" s="38">
        <v>684.509114</v>
      </c>
      <c r="L48" s="38">
        <v>605.198735</v>
      </c>
      <c r="M48" s="38">
        <v>887.002822</v>
      </c>
      <c r="N48" s="38">
        <v>811.365331</v>
      </c>
      <c r="O48" s="38">
        <v>654.20849</v>
      </c>
      <c r="P48" s="38">
        <v>625.830009</v>
      </c>
      <c r="Q48" s="38">
        <v>631.41917</v>
      </c>
      <c r="R48" s="38">
        <v>676.662419</v>
      </c>
      <c r="S48" s="32">
        <f t="shared" si="9"/>
        <v>8250.608457</v>
      </c>
      <c r="T48" s="13"/>
      <c r="U48" s="13"/>
      <c r="V48" s="13"/>
      <c r="W48" s="13"/>
      <c r="X48" s="13"/>
      <c r="Y48" s="13"/>
      <c r="Z48" s="13"/>
      <c r="AA48" s="13"/>
      <c r="AB48" s="14"/>
      <c r="AC48" s="14"/>
      <c r="AD48" s="14"/>
    </row>
    <row r="49" spans="1:30" ht="18">
      <c r="A49" s="29"/>
      <c r="B49" s="67" t="s">
        <v>25</v>
      </c>
      <c r="C49" s="27"/>
      <c r="D49" s="27"/>
      <c r="E49" s="27"/>
      <c r="F49" s="27"/>
      <c r="G49" s="64">
        <f aca="true" t="shared" si="10" ref="G49:S49">SUM(G50:G51)</f>
        <v>0</v>
      </c>
      <c r="H49" s="65">
        <f t="shared" si="10"/>
        <v>0</v>
      </c>
      <c r="I49" s="65">
        <f t="shared" si="10"/>
        <v>0</v>
      </c>
      <c r="J49" s="65">
        <f t="shared" si="10"/>
        <v>0</v>
      </c>
      <c r="K49" s="65">
        <f t="shared" si="10"/>
        <v>0</v>
      </c>
      <c r="L49" s="65">
        <f t="shared" si="10"/>
        <v>0</v>
      </c>
      <c r="M49" s="65">
        <f t="shared" si="10"/>
        <v>0</v>
      </c>
      <c r="N49" s="65">
        <f t="shared" si="10"/>
        <v>0</v>
      </c>
      <c r="O49" s="65">
        <f t="shared" si="10"/>
        <v>1339.918822</v>
      </c>
      <c r="P49" s="65">
        <f t="shared" si="10"/>
        <v>1167.2788110000001</v>
      </c>
      <c r="Q49" s="65">
        <f t="shared" si="10"/>
        <v>1147.1639</v>
      </c>
      <c r="R49" s="65">
        <f t="shared" si="10"/>
        <v>1029.3896650000002</v>
      </c>
      <c r="S49" s="66">
        <f t="shared" si="10"/>
        <v>4683.751198</v>
      </c>
      <c r="T49" s="13"/>
      <c r="U49" s="13"/>
      <c r="V49" s="13"/>
      <c r="W49" s="13"/>
      <c r="X49" s="13"/>
      <c r="Y49" s="13"/>
      <c r="Z49" s="13"/>
      <c r="AA49" s="13"/>
      <c r="AB49" s="14"/>
      <c r="AC49" s="14"/>
      <c r="AD49" s="14"/>
    </row>
    <row r="50" spans="1:30" ht="15">
      <c r="A50" s="29"/>
      <c r="B50" s="2"/>
      <c r="C50" s="27" t="s">
        <v>30</v>
      </c>
      <c r="D50" s="27" t="s">
        <v>27</v>
      </c>
      <c r="E50" s="27" t="s">
        <v>28</v>
      </c>
      <c r="F50" s="27" t="s">
        <v>29</v>
      </c>
      <c r="G50" s="1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810.981278</v>
      </c>
      <c r="P50" s="38">
        <v>771.092717</v>
      </c>
      <c r="Q50" s="38">
        <v>757.764286</v>
      </c>
      <c r="R50" s="38">
        <v>638.724812</v>
      </c>
      <c r="S50" s="32">
        <f aca="true" t="shared" si="11" ref="S50:S57">SUM(G50:R50)</f>
        <v>2978.5630929999998</v>
      </c>
      <c r="T50" s="13"/>
      <c r="U50" s="13"/>
      <c r="V50" s="13"/>
      <c r="W50" s="13"/>
      <c r="X50" s="13"/>
      <c r="Y50" s="13"/>
      <c r="Z50" s="13"/>
      <c r="AA50" s="13"/>
      <c r="AB50" s="14"/>
      <c r="AC50" s="14"/>
      <c r="AD50" s="14"/>
    </row>
    <row r="51" spans="1:30" ht="15">
      <c r="A51" s="29"/>
      <c r="B51" s="52"/>
      <c r="C51" s="27" t="s">
        <v>26</v>
      </c>
      <c r="D51" s="27" t="s">
        <v>27</v>
      </c>
      <c r="E51" s="27" t="s">
        <v>28</v>
      </c>
      <c r="F51" s="27" t="s">
        <v>29</v>
      </c>
      <c r="G51" s="1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528.937544</v>
      </c>
      <c r="P51" s="38">
        <v>396.186094</v>
      </c>
      <c r="Q51" s="38">
        <v>389.399614</v>
      </c>
      <c r="R51" s="38">
        <v>390.664853</v>
      </c>
      <c r="S51" s="32">
        <f t="shared" si="11"/>
        <v>1705.188105</v>
      </c>
      <c r="T51" s="13"/>
      <c r="U51" s="13"/>
      <c r="V51" s="13"/>
      <c r="W51" s="13"/>
      <c r="X51" s="13"/>
      <c r="Y51" s="13"/>
      <c r="Z51" s="13"/>
      <c r="AA51" s="13"/>
      <c r="AB51" s="14"/>
      <c r="AC51" s="14"/>
      <c r="AD51" s="14"/>
    </row>
    <row r="52" spans="1:30" ht="15">
      <c r="A52" s="29"/>
      <c r="B52" s="52" t="s">
        <v>146</v>
      </c>
      <c r="C52" s="27" t="s">
        <v>94</v>
      </c>
      <c r="D52" s="27" t="s">
        <v>27</v>
      </c>
      <c r="E52" s="27" t="s">
        <v>28</v>
      </c>
      <c r="F52" s="27" t="s">
        <v>29</v>
      </c>
      <c r="G52" s="18">
        <v>336.61325999999997</v>
      </c>
      <c r="H52" s="38">
        <v>336.17524</v>
      </c>
      <c r="I52" s="38">
        <v>363.018092</v>
      </c>
      <c r="J52" s="38">
        <v>305.523967</v>
      </c>
      <c r="K52" s="38">
        <v>311.57442</v>
      </c>
      <c r="L52" s="38">
        <v>289.283706</v>
      </c>
      <c r="M52" s="38">
        <v>314.898625</v>
      </c>
      <c r="N52" s="38">
        <v>337.730246</v>
      </c>
      <c r="O52" s="38">
        <v>313.35243</v>
      </c>
      <c r="P52" s="38">
        <v>322.008648</v>
      </c>
      <c r="Q52" s="38">
        <v>321.985559</v>
      </c>
      <c r="R52" s="38">
        <v>331.021196</v>
      </c>
      <c r="S52" s="32">
        <f t="shared" si="11"/>
        <v>3883.185389</v>
      </c>
      <c r="T52" s="13"/>
      <c r="U52" s="13"/>
      <c r="V52" s="13"/>
      <c r="W52" s="13"/>
      <c r="X52" s="13"/>
      <c r="Y52" s="13"/>
      <c r="Z52" s="13"/>
      <c r="AA52" s="13"/>
      <c r="AB52" s="14"/>
      <c r="AC52" s="14"/>
      <c r="AD52" s="14"/>
    </row>
    <row r="53" spans="1:30" ht="15">
      <c r="A53" s="29"/>
      <c r="B53" s="52" t="s">
        <v>5</v>
      </c>
      <c r="C53" s="27" t="s">
        <v>6</v>
      </c>
      <c r="D53" s="27" t="s">
        <v>7</v>
      </c>
      <c r="E53" s="27" t="s">
        <v>8</v>
      </c>
      <c r="F53" s="27" t="s">
        <v>9</v>
      </c>
      <c r="G53" s="18">
        <v>150.806159</v>
      </c>
      <c r="H53" s="38">
        <v>163.61185</v>
      </c>
      <c r="I53" s="38">
        <v>157.50225</v>
      </c>
      <c r="J53" s="38">
        <v>151.058055</v>
      </c>
      <c r="K53" s="38">
        <v>168.79724199999998</v>
      </c>
      <c r="L53" s="38">
        <v>186.692613</v>
      </c>
      <c r="M53" s="38">
        <v>161.807003</v>
      </c>
      <c r="N53" s="38">
        <v>159.290752</v>
      </c>
      <c r="O53" s="38">
        <v>142.54245600000002</v>
      </c>
      <c r="P53" s="38">
        <v>140.54664400000001</v>
      </c>
      <c r="Q53" s="38">
        <v>183.330442</v>
      </c>
      <c r="R53" s="38">
        <v>172.09823899999998</v>
      </c>
      <c r="S53" s="32">
        <f t="shared" si="11"/>
        <v>1938.083705</v>
      </c>
      <c r="T53" s="13"/>
      <c r="U53" s="13"/>
      <c r="V53" s="13"/>
      <c r="W53" s="13"/>
      <c r="X53" s="13"/>
      <c r="Y53" s="13"/>
      <c r="Z53" s="13"/>
      <c r="AA53" s="13"/>
      <c r="AB53" s="14"/>
      <c r="AC53" s="14"/>
      <c r="AD53" s="14"/>
    </row>
    <row r="54" spans="1:30" ht="15">
      <c r="A54" s="29"/>
      <c r="B54" s="52" t="s">
        <v>20</v>
      </c>
      <c r="C54" s="27" t="s">
        <v>21</v>
      </c>
      <c r="D54" s="27" t="s">
        <v>22</v>
      </c>
      <c r="E54" s="27" t="s">
        <v>23</v>
      </c>
      <c r="F54" s="27" t="s">
        <v>24</v>
      </c>
      <c r="G54" s="18">
        <v>34.136835</v>
      </c>
      <c r="H54" s="38">
        <v>32.973168</v>
      </c>
      <c r="I54" s="38">
        <v>34.30252</v>
      </c>
      <c r="J54" s="38">
        <v>30.693704999999998</v>
      </c>
      <c r="K54" s="38">
        <v>30.471168</v>
      </c>
      <c r="L54" s="38">
        <v>31.517557999999998</v>
      </c>
      <c r="M54" s="38">
        <v>40.612753</v>
      </c>
      <c r="N54" s="38">
        <v>47.032821</v>
      </c>
      <c r="O54" s="38">
        <v>45.288734999999996</v>
      </c>
      <c r="P54" s="38">
        <v>50.510287999999996</v>
      </c>
      <c r="Q54" s="38">
        <v>48.431197</v>
      </c>
      <c r="R54" s="38">
        <v>56.367740999999995</v>
      </c>
      <c r="S54" s="32">
        <f t="shared" si="11"/>
        <v>482.338489</v>
      </c>
      <c r="T54" s="13"/>
      <c r="U54" s="13"/>
      <c r="V54" s="13"/>
      <c r="W54" s="13"/>
      <c r="X54" s="13"/>
      <c r="Y54" s="13"/>
      <c r="Z54" s="13"/>
      <c r="AA54" s="13"/>
      <c r="AB54" s="14"/>
      <c r="AC54" s="14"/>
      <c r="AD54" s="14"/>
    </row>
    <row r="55" spans="1:30" ht="15">
      <c r="A55" s="29"/>
      <c r="B55" s="52" t="s">
        <v>83</v>
      </c>
      <c r="C55" s="27" t="s">
        <v>84</v>
      </c>
      <c r="D55" s="27" t="s">
        <v>85</v>
      </c>
      <c r="E55" s="27" t="s">
        <v>86</v>
      </c>
      <c r="F55" s="27" t="s">
        <v>29</v>
      </c>
      <c r="G55" s="18">
        <v>48.043</v>
      </c>
      <c r="H55" s="38">
        <v>64.5858</v>
      </c>
      <c r="I55" s="38">
        <v>0</v>
      </c>
      <c r="J55" s="38">
        <v>108.5665</v>
      </c>
      <c r="K55" s="38">
        <v>135.3556</v>
      </c>
      <c r="L55" s="38">
        <v>104.0283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2">
        <f t="shared" si="11"/>
        <v>460.57920000000007</v>
      </c>
      <c r="T55" s="13"/>
      <c r="U55" s="13"/>
      <c r="V55" s="13"/>
      <c r="W55" s="13"/>
      <c r="X55" s="13"/>
      <c r="Y55" s="13"/>
      <c r="Z55" s="13"/>
      <c r="AA55" s="13"/>
      <c r="AB55" s="14"/>
      <c r="AC55" s="14"/>
      <c r="AD55" s="14"/>
    </row>
    <row r="56" spans="1:30" ht="15">
      <c r="A56" s="29"/>
      <c r="B56" s="52" t="s">
        <v>80</v>
      </c>
      <c r="C56" s="27" t="s">
        <v>81</v>
      </c>
      <c r="D56" s="27" t="s">
        <v>82</v>
      </c>
      <c r="E56" s="27" t="s">
        <v>60</v>
      </c>
      <c r="F56" s="27" t="s">
        <v>18</v>
      </c>
      <c r="G56" s="18">
        <v>0</v>
      </c>
      <c r="H56" s="38">
        <v>10.697659999999999</v>
      </c>
      <c r="I56" s="38">
        <v>13.350926999999999</v>
      </c>
      <c r="J56" s="38">
        <v>0</v>
      </c>
      <c r="K56" s="38">
        <v>11.753107</v>
      </c>
      <c r="L56" s="38">
        <v>15.262177999999999</v>
      </c>
      <c r="M56" s="38">
        <v>14.277287</v>
      </c>
      <c r="N56" s="38">
        <v>0</v>
      </c>
      <c r="O56" s="38">
        <v>22.084749</v>
      </c>
      <c r="P56" s="38">
        <v>29.275454</v>
      </c>
      <c r="Q56" s="38">
        <v>17.4209</v>
      </c>
      <c r="R56" s="38">
        <v>13.832161999999999</v>
      </c>
      <c r="S56" s="32">
        <f t="shared" si="11"/>
        <v>147.954424</v>
      </c>
      <c r="T56" s="13"/>
      <c r="U56" s="13"/>
      <c r="V56" s="13"/>
      <c r="W56" s="13"/>
      <c r="X56" s="13"/>
      <c r="Y56" s="13"/>
      <c r="Z56" s="13"/>
      <c r="AA56" s="13"/>
      <c r="AB56" s="14"/>
      <c r="AC56" s="14"/>
      <c r="AD56" s="14"/>
    </row>
    <row r="57" spans="1:30" ht="15">
      <c r="A57" s="29"/>
      <c r="B57" s="52" t="s">
        <v>72</v>
      </c>
      <c r="C57" s="27" t="s">
        <v>73</v>
      </c>
      <c r="D57" s="27" t="s">
        <v>74</v>
      </c>
      <c r="E57" s="27" t="s">
        <v>23</v>
      </c>
      <c r="F57" s="27" t="s">
        <v>24</v>
      </c>
      <c r="G57" s="1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11.136605999999999</v>
      </c>
      <c r="N57" s="38">
        <v>14.765625</v>
      </c>
      <c r="O57" s="38">
        <v>14.442409999999999</v>
      </c>
      <c r="P57" s="38">
        <v>13.027336</v>
      </c>
      <c r="Q57" s="38">
        <v>7.052144999999999</v>
      </c>
      <c r="R57" s="38">
        <v>10.321679999999999</v>
      </c>
      <c r="S57" s="32">
        <f t="shared" si="11"/>
        <v>70.745802</v>
      </c>
      <c r="T57" s="13"/>
      <c r="U57" s="13"/>
      <c r="V57" s="13"/>
      <c r="W57" s="13"/>
      <c r="X57" s="13"/>
      <c r="Y57" s="13"/>
      <c r="Z57" s="13"/>
      <c r="AA57" s="13"/>
      <c r="AB57" s="14"/>
      <c r="AC57" s="14"/>
      <c r="AD57" s="14"/>
    </row>
    <row r="58" spans="1:30" ht="15">
      <c r="A58" s="29"/>
      <c r="B58" s="52"/>
      <c r="C58" s="27"/>
      <c r="D58" s="27"/>
      <c r="E58" s="27"/>
      <c r="F58" s="27"/>
      <c r="G58" s="1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2"/>
      <c r="T58" s="13"/>
      <c r="U58" s="13"/>
      <c r="V58" s="13"/>
      <c r="W58" s="13"/>
      <c r="X58" s="13"/>
      <c r="Y58" s="13"/>
      <c r="Z58" s="13"/>
      <c r="AA58" s="13"/>
      <c r="AB58" s="14"/>
      <c r="AC58" s="14"/>
      <c r="AD58" s="14"/>
    </row>
    <row r="59" spans="1:31" ht="18">
      <c r="A59" s="29"/>
      <c r="B59" s="53" t="s">
        <v>141</v>
      </c>
      <c r="C59" s="54"/>
      <c r="D59" s="55"/>
      <c r="E59" s="55"/>
      <c r="F59" s="55"/>
      <c r="G59" s="73">
        <f>SUM(G61:G62,G65:G66,G69:G71)</f>
        <v>1310.608282</v>
      </c>
      <c r="H59" s="77">
        <f aca="true" t="shared" si="12" ref="H59:S59">SUM(H61:H62,H65:H66,H69:H71)</f>
        <v>1246.801734</v>
      </c>
      <c r="I59" s="77">
        <f t="shared" si="12"/>
        <v>1230.485299</v>
      </c>
      <c r="J59" s="77">
        <f t="shared" si="12"/>
        <v>1108.9950219999998</v>
      </c>
      <c r="K59" s="77">
        <f t="shared" si="12"/>
        <v>1220.676944</v>
      </c>
      <c r="L59" s="77">
        <f t="shared" si="12"/>
        <v>1029.572633</v>
      </c>
      <c r="M59" s="77">
        <f t="shared" si="12"/>
        <v>1347.9060340000003</v>
      </c>
      <c r="N59" s="77">
        <f t="shared" si="12"/>
        <v>1128.760034</v>
      </c>
      <c r="O59" s="77">
        <f t="shared" si="12"/>
        <v>1075.034884</v>
      </c>
      <c r="P59" s="77">
        <f t="shared" si="12"/>
        <v>1176.9146680000001</v>
      </c>
      <c r="Q59" s="77">
        <f t="shared" si="12"/>
        <v>1405.0214100000003</v>
      </c>
      <c r="R59" s="77">
        <f t="shared" si="12"/>
        <v>1306.476733</v>
      </c>
      <c r="S59" s="75">
        <f t="shared" si="12"/>
        <v>14587.253677</v>
      </c>
      <c r="T59" s="57"/>
      <c r="U59" s="57"/>
      <c r="V59" s="57"/>
      <c r="W59" s="57"/>
      <c r="X59" s="57"/>
      <c r="Y59" s="57"/>
      <c r="Z59" s="57"/>
      <c r="AA59" s="57"/>
      <c r="AB59" s="14"/>
      <c r="AC59" s="14"/>
      <c r="AD59" s="14"/>
      <c r="AE59" s="14"/>
    </row>
    <row r="60" spans="1:30" ht="15">
      <c r="A60" s="29"/>
      <c r="B60" s="52"/>
      <c r="C60" s="27"/>
      <c r="D60" s="27"/>
      <c r="E60" s="27"/>
      <c r="F60" s="27"/>
      <c r="G60" s="1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2"/>
      <c r="T60" s="13"/>
      <c r="U60" s="13"/>
      <c r="V60" s="13"/>
      <c r="W60" s="13"/>
      <c r="X60" s="13"/>
      <c r="Y60" s="13"/>
      <c r="Z60" s="13"/>
      <c r="AA60" s="13"/>
      <c r="AB60" s="14"/>
      <c r="AC60" s="14"/>
      <c r="AD60" s="14"/>
    </row>
    <row r="61" spans="1:30" ht="15">
      <c r="A61" s="29"/>
      <c r="B61" s="52" t="s">
        <v>107</v>
      </c>
      <c r="C61" s="27" t="s">
        <v>108</v>
      </c>
      <c r="D61" s="27" t="s">
        <v>109</v>
      </c>
      <c r="E61" s="27" t="s">
        <v>9</v>
      </c>
      <c r="F61" s="27" t="s">
        <v>9</v>
      </c>
      <c r="G61" s="18">
        <v>619.44675</v>
      </c>
      <c r="H61" s="38">
        <v>562.389922</v>
      </c>
      <c r="I61" s="38">
        <v>545.59717</v>
      </c>
      <c r="J61" s="38">
        <v>504.01327</v>
      </c>
      <c r="K61" s="38">
        <v>488.29740000000004</v>
      </c>
      <c r="L61" s="38">
        <v>466.21021</v>
      </c>
      <c r="M61" s="38">
        <v>480.17145</v>
      </c>
      <c r="N61" s="38">
        <v>541.31755</v>
      </c>
      <c r="O61" s="38">
        <v>457.71349</v>
      </c>
      <c r="P61" s="38">
        <v>546.891648</v>
      </c>
      <c r="Q61" s="38">
        <v>477.6578</v>
      </c>
      <c r="R61" s="38">
        <v>490.00473999999997</v>
      </c>
      <c r="S61" s="32">
        <f aca="true" t="shared" si="13" ref="S61:S71">SUM(G61:R61)</f>
        <v>6179.7114</v>
      </c>
      <c r="T61" s="13"/>
      <c r="U61" s="13"/>
      <c r="V61" s="13"/>
      <c r="W61" s="13"/>
      <c r="X61" s="13"/>
      <c r="Y61" s="13"/>
      <c r="Z61" s="13"/>
      <c r="AA61" s="13"/>
      <c r="AB61" s="14"/>
      <c r="AC61" s="14"/>
      <c r="AD61" s="14"/>
    </row>
    <row r="62" spans="1:30" ht="18">
      <c r="A62" s="29"/>
      <c r="B62" s="67" t="s">
        <v>110</v>
      </c>
      <c r="C62" s="27"/>
      <c r="D62" s="27"/>
      <c r="E62" s="27"/>
      <c r="F62" s="27"/>
      <c r="G62" s="64">
        <f aca="true" t="shared" si="14" ref="G62:S62">SUM(G63:G64)</f>
        <v>328.705474</v>
      </c>
      <c r="H62" s="65">
        <f t="shared" si="14"/>
        <v>263.09706</v>
      </c>
      <c r="I62" s="65">
        <f t="shared" si="14"/>
        <v>279.344814</v>
      </c>
      <c r="J62" s="65">
        <f t="shared" si="14"/>
        <v>258.90956400000005</v>
      </c>
      <c r="K62" s="65">
        <f t="shared" si="14"/>
        <v>303.460436</v>
      </c>
      <c r="L62" s="65">
        <f t="shared" si="14"/>
        <v>297.590839</v>
      </c>
      <c r="M62" s="65">
        <f t="shared" si="14"/>
        <v>281.564278</v>
      </c>
      <c r="N62" s="65">
        <f t="shared" si="14"/>
        <v>253.68813</v>
      </c>
      <c r="O62" s="65">
        <f t="shared" si="14"/>
        <v>376.214347</v>
      </c>
      <c r="P62" s="65">
        <f t="shared" si="14"/>
        <v>295.35620700000004</v>
      </c>
      <c r="Q62" s="65">
        <f t="shared" si="14"/>
        <v>305.695239</v>
      </c>
      <c r="R62" s="65">
        <f t="shared" si="14"/>
        <v>293.085878</v>
      </c>
      <c r="S62" s="66">
        <f t="shared" si="14"/>
        <v>3536.712266</v>
      </c>
      <c r="T62" s="13"/>
      <c r="U62" s="13"/>
      <c r="V62" s="13"/>
      <c r="W62" s="13"/>
      <c r="X62" s="13"/>
      <c r="Y62" s="13"/>
      <c r="Z62" s="13"/>
      <c r="AA62" s="13"/>
      <c r="AB62" s="14"/>
      <c r="AC62" s="14"/>
      <c r="AD62" s="14"/>
    </row>
    <row r="63" spans="1:30" ht="15">
      <c r="A63" s="29"/>
      <c r="B63" s="2"/>
      <c r="C63" s="27" t="s">
        <v>111</v>
      </c>
      <c r="D63" s="27" t="s">
        <v>112</v>
      </c>
      <c r="E63" s="27" t="s">
        <v>113</v>
      </c>
      <c r="F63" s="27" t="s">
        <v>114</v>
      </c>
      <c r="G63" s="18">
        <v>150.906384</v>
      </c>
      <c r="H63" s="38">
        <v>146.81727999999998</v>
      </c>
      <c r="I63" s="38">
        <v>188.06536799999998</v>
      </c>
      <c r="J63" s="38">
        <v>167.75240200000002</v>
      </c>
      <c r="K63" s="38">
        <v>176.69503</v>
      </c>
      <c r="L63" s="38">
        <v>155.643256</v>
      </c>
      <c r="M63" s="38">
        <v>150.971982</v>
      </c>
      <c r="N63" s="38">
        <v>120.85209</v>
      </c>
      <c r="O63" s="38">
        <v>142.703597</v>
      </c>
      <c r="P63" s="38">
        <v>149.864092</v>
      </c>
      <c r="Q63" s="38">
        <v>168.53159399999998</v>
      </c>
      <c r="R63" s="38">
        <v>149.19912</v>
      </c>
      <c r="S63" s="32">
        <f t="shared" si="13"/>
        <v>1868.002195</v>
      </c>
      <c r="T63" s="13"/>
      <c r="U63" s="13"/>
      <c r="V63" s="13"/>
      <c r="W63" s="13"/>
      <c r="X63" s="13"/>
      <c r="Y63" s="13"/>
      <c r="Z63" s="13"/>
      <c r="AA63" s="13"/>
      <c r="AB63" s="14"/>
      <c r="AC63" s="14"/>
      <c r="AD63" s="14"/>
    </row>
    <row r="64" spans="1:30" ht="15">
      <c r="A64" s="29"/>
      <c r="B64" s="52"/>
      <c r="C64" s="27" t="s">
        <v>115</v>
      </c>
      <c r="D64" s="27" t="s">
        <v>116</v>
      </c>
      <c r="E64" s="27" t="s">
        <v>9</v>
      </c>
      <c r="F64" s="27" t="s">
        <v>9</v>
      </c>
      <c r="G64" s="18">
        <v>177.79908999999998</v>
      </c>
      <c r="H64" s="38">
        <v>116.27978</v>
      </c>
      <c r="I64" s="38">
        <v>91.279446</v>
      </c>
      <c r="J64" s="38">
        <v>91.157162</v>
      </c>
      <c r="K64" s="38">
        <v>126.765406</v>
      </c>
      <c r="L64" s="38">
        <v>141.947583</v>
      </c>
      <c r="M64" s="38">
        <v>130.592296</v>
      </c>
      <c r="N64" s="38">
        <v>132.83604</v>
      </c>
      <c r="O64" s="38">
        <v>233.51075</v>
      </c>
      <c r="P64" s="38">
        <v>145.492115</v>
      </c>
      <c r="Q64" s="38">
        <v>137.163645</v>
      </c>
      <c r="R64" s="38">
        <v>143.886758</v>
      </c>
      <c r="S64" s="32">
        <f t="shared" si="13"/>
        <v>1668.710071</v>
      </c>
      <c r="T64" s="13"/>
      <c r="U64" s="13"/>
      <c r="V64" s="13"/>
      <c r="W64" s="13"/>
      <c r="X64" s="13"/>
      <c r="Y64" s="13"/>
      <c r="Z64" s="13"/>
      <c r="AA64" s="13"/>
      <c r="AB64" s="14"/>
      <c r="AC64" s="14"/>
      <c r="AD64" s="14"/>
    </row>
    <row r="65" spans="1:30" ht="15">
      <c r="A65" s="29"/>
      <c r="B65" s="52" t="s">
        <v>126</v>
      </c>
      <c r="C65" s="27" t="s">
        <v>82</v>
      </c>
      <c r="D65" s="27" t="s">
        <v>82</v>
      </c>
      <c r="E65" s="27" t="s">
        <v>60</v>
      </c>
      <c r="F65" s="27" t="s">
        <v>18</v>
      </c>
      <c r="G65" s="18">
        <v>219.313458</v>
      </c>
      <c r="H65" s="38">
        <v>348.677964</v>
      </c>
      <c r="I65" s="38">
        <v>287.7264</v>
      </c>
      <c r="J65" s="38">
        <v>278.86818800000003</v>
      </c>
      <c r="K65" s="38">
        <v>289.983816</v>
      </c>
      <c r="L65" s="38">
        <v>180.552684</v>
      </c>
      <c r="M65" s="38">
        <v>462.40645</v>
      </c>
      <c r="N65" s="38">
        <v>194.256844</v>
      </c>
      <c r="O65" s="38">
        <v>124.179047</v>
      </c>
      <c r="P65" s="38">
        <v>207.433473</v>
      </c>
      <c r="Q65" s="38">
        <v>541.748371</v>
      </c>
      <c r="R65" s="38">
        <v>246.66977500000002</v>
      </c>
      <c r="S65" s="32">
        <f>SUM(G65:R65)</f>
        <v>3381.81647</v>
      </c>
      <c r="T65" s="13"/>
      <c r="U65" s="13"/>
      <c r="V65" s="13"/>
      <c r="W65" s="13"/>
      <c r="X65" s="13"/>
      <c r="Y65" s="13"/>
      <c r="Z65" s="13"/>
      <c r="AA65" s="13"/>
      <c r="AB65" s="14"/>
      <c r="AC65" s="14"/>
      <c r="AD65" s="14"/>
    </row>
    <row r="66" spans="1:30" ht="18">
      <c r="A66" s="29"/>
      <c r="B66" s="67" t="s">
        <v>117</v>
      </c>
      <c r="C66" s="27"/>
      <c r="D66" s="27"/>
      <c r="E66" s="27"/>
      <c r="F66" s="27"/>
      <c r="G66" s="64">
        <f>SUM(G67:G68)</f>
        <v>87.54</v>
      </c>
      <c r="H66" s="65">
        <f aca="true" t="shared" si="15" ref="H66:S66">SUM(H67:H68)</f>
        <v>47.517</v>
      </c>
      <c r="I66" s="65">
        <f t="shared" si="15"/>
        <v>73.8816</v>
      </c>
      <c r="J66" s="65">
        <f t="shared" si="15"/>
        <v>67.20400000000001</v>
      </c>
      <c r="K66" s="65">
        <f t="shared" si="15"/>
        <v>78.585</v>
      </c>
      <c r="L66" s="65">
        <f t="shared" si="15"/>
        <v>67.596</v>
      </c>
      <c r="M66" s="65">
        <f t="shared" si="15"/>
        <v>95.275</v>
      </c>
      <c r="N66" s="65">
        <f t="shared" si="15"/>
        <v>97.55900000000001</v>
      </c>
      <c r="O66" s="65">
        <f t="shared" si="15"/>
        <v>96.66</v>
      </c>
      <c r="P66" s="65">
        <f t="shared" si="15"/>
        <v>112.2</v>
      </c>
      <c r="Q66" s="65">
        <f t="shared" si="15"/>
        <v>79.92</v>
      </c>
      <c r="R66" s="65">
        <f t="shared" si="15"/>
        <v>187.3196</v>
      </c>
      <c r="S66" s="66">
        <f t="shared" si="15"/>
        <v>1091.2571999999998</v>
      </c>
      <c r="T66" s="13"/>
      <c r="U66" s="13"/>
      <c r="V66" s="13"/>
      <c r="W66" s="13"/>
      <c r="X66" s="13"/>
      <c r="Y66" s="13"/>
      <c r="Z66" s="13"/>
      <c r="AA66" s="13"/>
      <c r="AB66" s="14"/>
      <c r="AC66" s="14"/>
      <c r="AD66" s="14"/>
    </row>
    <row r="67" spans="1:30" ht="15">
      <c r="A67" s="29"/>
      <c r="B67" s="2"/>
      <c r="C67" s="27" t="s">
        <v>118</v>
      </c>
      <c r="D67" s="27" t="s">
        <v>119</v>
      </c>
      <c r="E67" s="27" t="s">
        <v>120</v>
      </c>
      <c r="F67" s="27" t="s">
        <v>18</v>
      </c>
      <c r="G67" s="18">
        <v>70.2</v>
      </c>
      <c r="H67" s="38">
        <v>47.517</v>
      </c>
      <c r="I67" s="38">
        <v>73.8816</v>
      </c>
      <c r="J67" s="38">
        <v>67.20400000000001</v>
      </c>
      <c r="K67" s="38">
        <v>78.585</v>
      </c>
      <c r="L67" s="38">
        <v>67.596</v>
      </c>
      <c r="M67" s="38">
        <v>95.275</v>
      </c>
      <c r="N67" s="38">
        <v>97.55900000000001</v>
      </c>
      <c r="O67" s="38">
        <v>96.66</v>
      </c>
      <c r="P67" s="38">
        <v>112.2</v>
      </c>
      <c r="Q67" s="38">
        <v>79.92</v>
      </c>
      <c r="R67" s="38">
        <v>187.3196</v>
      </c>
      <c r="S67" s="32">
        <f t="shared" si="13"/>
        <v>1073.9171999999999</v>
      </c>
      <c r="T67" s="13"/>
      <c r="U67" s="13"/>
      <c r="V67" s="13"/>
      <c r="W67" s="13"/>
      <c r="X67" s="13"/>
      <c r="Y67" s="13"/>
      <c r="Z67" s="13"/>
      <c r="AA67" s="13"/>
      <c r="AB67" s="14"/>
      <c r="AC67" s="14"/>
      <c r="AD67" s="14"/>
    </row>
    <row r="68" spans="1:30" ht="15">
      <c r="A68" s="29"/>
      <c r="B68" s="52"/>
      <c r="C68" s="27" t="s">
        <v>121</v>
      </c>
      <c r="D68" s="27" t="s">
        <v>119</v>
      </c>
      <c r="E68" s="27" t="s">
        <v>120</v>
      </c>
      <c r="F68" s="27" t="s">
        <v>18</v>
      </c>
      <c r="G68" s="18">
        <v>17.34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2">
        <f>SUM(G68:R68)</f>
        <v>17.34</v>
      </c>
      <c r="T68" s="13"/>
      <c r="U68" s="13"/>
      <c r="V68" s="13"/>
      <c r="W68" s="13"/>
      <c r="X68" s="13"/>
      <c r="Y68" s="13"/>
      <c r="Z68" s="13"/>
      <c r="AA68" s="13"/>
      <c r="AB68" s="14"/>
      <c r="AC68" s="14"/>
      <c r="AD68" s="14"/>
    </row>
    <row r="69" spans="1:30" ht="15">
      <c r="A69" s="29"/>
      <c r="B69" s="52" t="s">
        <v>122</v>
      </c>
      <c r="C69" s="27" t="s">
        <v>120</v>
      </c>
      <c r="D69" s="27" t="s">
        <v>120</v>
      </c>
      <c r="E69" s="27" t="s">
        <v>120</v>
      </c>
      <c r="F69" s="27" t="s">
        <v>18</v>
      </c>
      <c r="G69" s="18">
        <v>0</v>
      </c>
      <c r="H69" s="38">
        <v>0</v>
      </c>
      <c r="I69" s="38">
        <v>0</v>
      </c>
      <c r="J69" s="38">
        <v>0</v>
      </c>
      <c r="K69" s="38">
        <v>47.76</v>
      </c>
      <c r="L69" s="38">
        <v>0</v>
      </c>
      <c r="M69" s="38">
        <v>25.308856</v>
      </c>
      <c r="N69" s="38">
        <v>41.93851</v>
      </c>
      <c r="O69" s="38">
        <v>0</v>
      </c>
      <c r="P69" s="38">
        <v>0</v>
      </c>
      <c r="Q69" s="38">
        <v>0</v>
      </c>
      <c r="R69" s="38">
        <v>82.09474</v>
      </c>
      <c r="S69" s="32">
        <f t="shared" si="13"/>
        <v>197.102106</v>
      </c>
      <c r="T69" s="13"/>
      <c r="U69" s="13"/>
      <c r="V69" s="13"/>
      <c r="W69" s="13"/>
      <c r="X69" s="13"/>
      <c r="Y69" s="13"/>
      <c r="Z69" s="13"/>
      <c r="AA69" s="13"/>
      <c r="AB69" s="14"/>
      <c r="AC69" s="14"/>
      <c r="AD69" s="14"/>
    </row>
    <row r="70" spans="1:30" ht="15">
      <c r="A70" s="29"/>
      <c r="B70" s="52" t="s">
        <v>127</v>
      </c>
      <c r="C70" s="27" t="s">
        <v>128</v>
      </c>
      <c r="D70" s="27" t="s">
        <v>129</v>
      </c>
      <c r="E70" s="27" t="s">
        <v>12</v>
      </c>
      <c r="F70" s="27" t="s">
        <v>13</v>
      </c>
      <c r="G70" s="18">
        <v>55.6026</v>
      </c>
      <c r="H70" s="38">
        <v>25.119788</v>
      </c>
      <c r="I70" s="38">
        <v>26.07675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20.268</v>
      </c>
      <c r="P70" s="38">
        <v>15.033339999999999</v>
      </c>
      <c r="Q70" s="38">
        <v>0</v>
      </c>
      <c r="R70" s="38">
        <v>7.3020000000000005</v>
      </c>
      <c r="S70" s="32">
        <f t="shared" si="13"/>
        <v>149.402478</v>
      </c>
      <c r="T70" s="13"/>
      <c r="U70" s="13"/>
      <c r="V70" s="13"/>
      <c r="W70" s="13"/>
      <c r="X70" s="13"/>
      <c r="Y70" s="13"/>
      <c r="Z70" s="13"/>
      <c r="AA70" s="13"/>
      <c r="AB70" s="14"/>
      <c r="AC70" s="14"/>
      <c r="AD70" s="14"/>
    </row>
    <row r="71" spans="1:30" ht="15">
      <c r="A71" s="29"/>
      <c r="B71" s="52" t="s">
        <v>123</v>
      </c>
      <c r="C71" s="27" t="s">
        <v>124</v>
      </c>
      <c r="D71" s="27" t="s">
        <v>125</v>
      </c>
      <c r="E71" s="27" t="s">
        <v>77</v>
      </c>
      <c r="F71" s="27" t="s">
        <v>13</v>
      </c>
      <c r="G71" s="18">
        <v>0</v>
      </c>
      <c r="H71" s="38">
        <v>0</v>
      </c>
      <c r="I71" s="38">
        <v>17.858565</v>
      </c>
      <c r="J71" s="38">
        <v>0</v>
      </c>
      <c r="K71" s="38">
        <v>12.590292</v>
      </c>
      <c r="L71" s="38">
        <v>17.6229</v>
      </c>
      <c r="M71" s="38">
        <v>3.18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2">
        <f t="shared" si="13"/>
        <v>51.251757</v>
      </c>
      <c r="T71" s="13"/>
      <c r="U71" s="13"/>
      <c r="V71" s="13"/>
      <c r="W71" s="13"/>
      <c r="X71" s="13"/>
      <c r="Y71" s="13"/>
      <c r="Z71" s="13"/>
      <c r="AA71" s="13"/>
      <c r="AB71" s="14"/>
      <c r="AC71" s="14"/>
      <c r="AD71" s="14"/>
    </row>
    <row r="72" spans="1:30" ht="15">
      <c r="A72" s="29"/>
      <c r="B72" s="52"/>
      <c r="C72" s="27"/>
      <c r="D72" s="27"/>
      <c r="E72" s="27"/>
      <c r="F72" s="27"/>
      <c r="G72" s="1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2"/>
      <c r="T72" s="13"/>
      <c r="U72" s="13"/>
      <c r="V72" s="13"/>
      <c r="W72" s="13"/>
      <c r="X72" s="13"/>
      <c r="Y72" s="13"/>
      <c r="Z72" s="13"/>
      <c r="AA72" s="13"/>
      <c r="AB72" s="14"/>
      <c r="AC72" s="14"/>
      <c r="AD72" s="14"/>
    </row>
    <row r="73" spans="1:31" ht="20.25">
      <c r="A73" s="58" t="s">
        <v>142</v>
      </c>
      <c r="B73" s="59"/>
      <c r="C73" s="60"/>
      <c r="D73" s="60"/>
      <c r="E73" s="60"/>
      <c r="F73" s="60"/>
      <c r="G73" s="69">
        <f>SUM(G75)</f>
        <v>17165.153967</v>
      </c>
      <c r="H73" s="61">
        <f aca="true" t="shared" si="16" ref="H73:S73">SUM(H75)</f>
        <v>12995.050365000001</v>
      </c>
      <c r="I73" s="61">
        <f t="shared" si="16"/>
        <v>16288.341003</v>
      </c>
      <c r="J73" s="61">
        <f t="shared" si="16"/>
        <v>15436.466199</v>
      </c>
      <c r="K73" s="61">
        <f t="shared" si="16"/>
        <v>17272.042623</v>
      </c>
      <c r="L73" s="61">
        <f t="shared" si="16"/>
        <v>16084.471392</v>
      </c>
      <c r="M73" s="61">
        <f t="shared" si="16"/>
        <v>15981.70167</v>
      </c>
      <c r="N73" s="61">
        <f t="shared" si="16"/>
        <v>17267.863041</v>
      </c>
      <c r="O73" s="61">
        <f t="shared" si="16"/>
        <v>16300.849752</v>
      </c>
      <c r="P73" s="61">
        <f t="shared" si="16"/>
        <v>17323.727454</v>
      </c>
      <c r="Q73" s="61">
        <f t="shared" si="16"/>
        <v>16918.60797</v>
      </c>
      <c r="R73" s="61">
        <f t="shared" si="16"/>
        <v>16658.074026000002</v>
      </c>
      <c r="S73" s="62">
        <f t="shared" si="16"/>
        <v>195692.349462</v>
      </c>
      <c r="T73" s="57"/>
      <c r="U73" s="57"/>
      <c r="V73" s="57"/>
      <c r="W73" s="57"/>
      <c r="X73" s="57"/>
      <c r="Y73" s="57"/>
      <c r="Z73" s="57"/>
      <c r="AA73" s="57"/>
      <c r="AB73" s="14"/>
      <c r="AC73" s="14"/>
      <c r="AD73" s="14"/>
      <c r="AE73" s="14"/>
    </row>
    <row r="74" spans="1:31" ht="15">
      <c r="A74" s="29"/>
      <c r="B74" s="52"/>
      <c r="C74" s="27"/>
      <c r="D74" s="27"/>
      <c r="E74" s="27"/>
      <c r="F74" s="27"/>
      <c r="G74" s="1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2"/>
      <c r="T74" s="57"/>
      <c r="U74" s="57"/>
      <c r="V74" s="57"/>
      <c r="W74" s="57"/>
      <c r="X74" s="57"/>
      <c r="Y74" s="57"/>
      <c r="Z74" s="57"/>
      <c r="AA74" s="57"/>
      <c r="AB74" s="14"/>
      <c r="AC74" s="14"/>
      <c r="AD74" s="14"/>
      <c r="AE74" s="14"/>
    </row>
    <row r="75" spans="1:31" ht="18">
      <c r="A75" s="29"/>
      <c r="B75" s="53" t="s">
        <v>140</v>
      </c>
      <c r="C75" s="54"/>
      <c r="D75" s="55"/>
      <c r="E75" s="55"/>
      <c r="F75" s="55"/>
      <c r="G75" s="72">
        <f>SUM(G77:G78)</f>
        <v>17165.153967</v>
      </c>
      <c r="H75" s="56">
        <f>SUM(H77:H78)</f>
        <v>12995.050365000001</v>
      </c>
      <c r="I75" s="56">
        <f aca="true" t="shared" si="17" ref="I75:R75">SUM(I77:I78)</f>
        <v>16288.341003</v>
      </c>
      <c r="J75" s="56">
        <f t="shared" si="17"/>
        <v>15436.466199</v>
      </c>
      <c r="K75" s="56">
        <f t="shared" si="17"/>
        <v>17272.042623</v>
      </c>
      <c r="L75" s="56">
        <f t="shared" si="17"/>
        <v>16084.471392</v>
      </c>
      <c r="M75" s="56">
        <f t="shared" si="17"/>
        <v>15981.70167</v>
      </c>
      <c r="N75" s="56">
        <f t="shared" si="17"/>
        <v>17267.863041</v>
      </c>
      <c r="O75" s="56">
        <f t="shared" si="17"/>
        <v>16300.849752</v>
      </c>
      <c r="P75" s="56">
        <f t="shared" si="17"/>
        <v>17323.727454</v>
      </c>
      <c r="Q75" s="56">
        <f t="shared" si="17"/>
        <v>16918.60797</v>
      </c>
      <c r="R75" s="56">
        <f t="shared" si="17"/>
        <v>16658.074026000002</v>
      </c>
      <c r="S75" s="63">
        <f>SUM(S77:S78)</f>
        <v>195692.349462</v>
      </c>
      <c r="T75" s="57"/>
      <c r="U75" s="57"/>
      <c r="V75" s="57"/>
      <c r="W75" s="57"/>
      <c r="X75" s="57"/>
      <c r="Y75" s="57"/>
      <c r="Z75" s="57"/>
      <c r="AA75" s="57"/>
      <c r="AB75" s="14"/>
      <c r="AC75" s="14"/>
      <c r="AD75" s="14"/>
      <c r="AE75" s="14"/>
    </row>
    <row r="76" spans="1:30" ht="15">
      <c r="A76" s="29"/>
      <c r="B76" s="52"/>
      <c r="C76" s="27"/>
      <c r="D76" s="27"/>
      <c r="E76" s="27"/>
      <c r="F76" s="27"/>
      <c r="G76" s="1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2"/>
      <c r="T76" s="13"/>
      <c r="U76" s="13"/>
      <c r="V76" s="13"/>
      <c r="W76" s="13"/>
      <c r="X76" s="13"/>
      <c r="Y76" s="13"/>
      <c r="Z76" s="13"/>
      <c r="AA76" s="13"/>
      <c r="AB76" s="14"/>
      <c r="AC76" s="14"/>
      <c r="AD76" s="14"/>
    </row>
    <row r="77" spans="1:30" ht="15">
      <c r="A77" s="29"/>
      <c r="B77" s="52" t="s">
        <v>130</v>
      </c>
      <c r="C77" s="27" t="s">
        <v>131</v>
      </c>
      <c r="D77" s="27" t="s">
        <v>132</v>
      </c>
      <c r="E77" s="27" t="s">
        <v>28</v>
      </c>
      <c r="F77" s="27" t="s">
        <v>29</v>
      </c>
      <c r="G77" s="18">
        <v>6353.694567</v>
      </c>
      <c r="H77" s="38">
        <v>5772.772665</v>
      </c>
      <c r="I77" s="38">
        <v>5251.444803</v>
      </c>
      <c r="J77" s="38">
        <v>5004.509499</v>
      </c>
      <c r="K77" s="38">
        <v>5852.184723</v>
      </c>
      <c r="L77" s="38">
        <v>5500.529892</v>
      </c>
      <c r="M77" s="38">
        <v>5514.74847</v>
      </c>
      <c r="N77" s="38">
        <v>5702.019741</v>
      </c>
      <c r="O77" s="38">
        <v>5730.906852</v>
      </c>
      <c r="P77" s="38">
        <v>6017.858154</v>
      </c>
      <c r="Q77" s="38">
        <v>5851.71477</v>
      </c>
      <c r="R77" s="38">
        <v>5401.199826</v>
      </c>
      <c r="S77" s="32">
        <f>SUM(G77:R77)</f>
        <v>67953.583962</v>
      </c>
      <c r="T77" s="13"/>
      <c r="U77" s="13"/>
      <c r="V77" s="13"/>
      <c r="W77" s="13"/>
      <c r="X77" s="13"/>
      <c r="Y77" s="13"/>
      <c r="Z77" s="13"/>
      <c r="AA77" s="13"/>
      <c r="AB77" s="14"/>
      <c r="AC77" s="14"/>
      <c r="AD77" s="14"/>
    </row>
    <row r="78" spans="1:30" ht="15">
      <c r="A78" s="29"/>
      <c r="B78" s="52" t="s">
        <v>133</v>
      </c>
      <c r="C78" s="27" t="s">
        <v>134</v>
      </c>
      <c r="D78" s="27" t="s">
        <v>135</v>
      </c>
      <c r="E78" s="27" t="s">
        <v>13</v>
      </c>
      <c r="F78" s="27" t="s">
        <v>13</v>
      </c>
      <c r="G78" s="18">
        <v>10811.4594</v>
      </c>
      <c r="H78" s="38">
        <v>7222.277700000001</v>
      </c>
      <c r="I78" s="38">
        <v>11036.8962</v>
      </c>
      <c r="J78" s="38">
        <v>10431.9567</v>
      </c>
      <c r="K78" s="38">
        <v>11419.857899999999</v>
      </c>
      <c r="L78" s="38">
        <v>10583.9415</v>
      </c>
      <c r="M78" s="38">
        <v>10466.9532</v>
      </c>
      <c r="N78" s="38">
        <v>11565.8433</v>
      </c>
      <c r="O78" s="38">
        <v>10569.9429</v>
      </c>
      <c r="P78" s="38">
        <v>11305.8693</v>
      </c>
      <c r="Q78" s="38">
        <v>11066.8932</v>
      </c>
      <c r="R78" s="38">
        <v>11256.8742</v>
      </c>
      <c r="S78" s="32">
        <f>SUM(G78:R78)</f>
        <v>127738.76550000002</v>
      </c>
      <c r="T78" s="13"/>
      <c r="U78" s="13"/>
      <c r="V78" s="13"/>
      <c r="W78" s="13"/>
      <c r="X78" s="13"/>
      <c r="Y78" s="13"/>
      <c r="Z78" s="13"/>
      <c r="AA78" s="13"/>
      <c r="AB78" s="14"/>
      <c r="AC78" s="14"/>
      <c r="AD78" s="14"/>
    </row>
    <row r="79" spans="1:30" ht="15">
      <c r="A79" s="33"/>
      <c r="B79" s="68"/>
      <c r="C79" s="34"/>
      <c r="D79" s="34"/>
      <c r="E79" s="34"/>
      <c r="F79" s="34"/>
      <c r="G79" s="35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6"/>
      <c r="T79" s="13"/>
      <c r="U79" s="13"/>
      <c r="V79" s="13"/>
      <c r="W79" s="13"/>
      <c r="X79" s="13"/>
      <c r="Y79" s="13"/>
      <c r="Z79" s="13"/>
      <c r="AA79" s="13"/>
      <c r="AB79" s="14"/>
      <c r="AC79" s="14"/>
      <c r="AD79" s="14"/>
    </row>
    <row r="80" spans="1:30" ht="15">
      <c r="A80" s="15"/>
      <c r="B80" s="52"/>
      <c r="C80" s="52"/>
      <c r="D80" s="52"/>
      <c r="E80" s="52"/>
      <c r="F80" s="52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3"/>
      <c r="U80" s="13"/>
      <c r="V80" s="13"/>
      <c r="W80" s="13"/>
      <c r="X80" s="13"/>
      <c r="Y80" s="13"/>
      <c r="Z80" s="13"/>
      <c r="AA80" s="13"/>
      <c r="AB80" s="14"/>
      <c r="AC80" s="14"/>
      <c r="AD80" s="14"/>
    </row>
    <row r="81" spans="1:30" ht="15.75">
      <c r="A81" s="25" t="s">
        <v>137</v>
      </c>
      <c r="B81" s="17"/>
      <c r="C81" s="17"/>
      <c r="D81" s="17"/>
      <c r="E81" s="17"/>
      <c r="F81" s="17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8"/>
      <c r="T81" s="13"/>
      <c r="U81" s="13"/>
      <c r="V81" s="13"/>
      <c r="W81" s="13"/>
      <c r="X81" s="13"/>
      <c r="Y81" s="13"/>
      <c r="Z81" s="13"/>
      <c r="AA81" s="13"/>
      <c r="AB81" s="14"/>
      <c r="AC81" s="14"/>
      <c r="AD81" s="14"/>
    </row>
    <row r="82" spans="1:30" ht="15">
      <c r="A82" s="14"/>
      <c r="B82" s="17"/>
      <c r="C82" s="17"/>
      <c r="D82" s="17"/>
      <c r="E82" s="17"/>
      <c r="F82" s="17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8"/>
      <c r="T82" s="13"/>
      <c r="U82" s="13"/>
      <c r="V82" s="13"/>
      <c r="W82" s="13"/>
      <c r="X82" s="13"/>
      <c r="Y82" s="13"/>
      <c r="Z82" s="13"/>
      <c r="AA82" s="13"/>
      <c r="AB82" s="14"/>
      <c r="AC82" s="14"/>
      <c r="AD82" s="14"/>
    </row>
    <row r="83" spans="1:30" ht="15">
      <c r="A83" s="14"/>
      <c r="B83" s="17"/>
      <c r="C83" s="17"/>
      <c r="D83" s="17"/>
      <c r="E83" s="17"/>
      <c r="F83" s="17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8"/>
      <c r="T83" s="13"/>
      <c r="U83" s="13"/>
      <c r="V83" s="13"/>
      <c r="W83" s="13"/>
      <c r="X83" s="13"/>
      <c r="Y83" s="13"/>
      <c r="Z83" s="13"/>
      <c r="AA83" s="13"/>
      <c r="AB83" s="14"/>
      <c r="AC83" s="14"/>
      <c r="AD83" s="14"/>
    </row>
    <row r="84" spans="1:30" ht="15">
      <c r="A84" s="14"/>
      <c r="B84" s="17"/>
      <c r="C84" s="17"/>
      <c r="D84" s="17"/>
      <c r="E84" s="17"/>
      <c r="F84" s="17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8"/>
      <c r="T84" s="13"/>
      <c r="U84" s="13"/>
      <c r="V84" s="13"/>
      <c r="W84" s="13"/>
      <c r="X84" s="13"/>
      <c r="Y84" s="13"/>
      <c r="Z84" s="13"/>
      <c r="AA84" s="13"/>
      <c r="AB84" s="14"/>
      <c r="AC84" s="14"/>
      <c r="AD84" s="14"/>
    </row>
    <row r="85" spans="1:30" ht="15">
      <c r="A85" s="14"/>
      <c r="B85" s="17"/>
      <c r="C85" s="17"/>
      <c r="D85" s="17"/>
      <c r="E85" s="17"/>
      <c r="F85" s="17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8"/>
      <c r="T85" s="13"/>
      <c r="U85" s="13"/>
      <c r="V85" s="13"/>
      <c r="W85" s="13"/>
      <c r="X85" s="13"/>
      <c r="Y85" s="13"/>
      <c r="Z85" s="13"/>
      <c r="AA85" s="13"/>
      <c r="AB85" s="14"/>
      <c r="AC85" s="14"/>
      <c r="AD85" s="14"/>
    </row>
    <row r="86" spans="1:30" ht="15">
      <c r="A86" s="14"/>
      <c r="B86" s="17"/>
      <c r="C86" s="17"/>
      <c r="D86" s="17"/>
      <c r="E86" s="17"/>
      <c r="F86" s="17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8"/>
      <c r="T86" s="13"/>
      <c r="U86" s="13"/>
      <c r="V86" s="13"/>
      <c r="W86" s="13"/>
      <c r="X86" s="13"/>
      <c r="Y86" s="13"/>
      <c r="Z86" s="13"/>
      <c r="AA86" s="13"/>
      <c r="AB86" s="14"/>
      <c r="AC86" s="14"/>
      <c r="AD86" s="14"/>
    </row>
    <row r="87" spans="1:30" ht="15">
      <c r="A87" s="14"/>
      <c r="B87" s="17"/>
      <c r="C87" s="17"/>
      <c r="D87" s="17"/>
      <c r="E87" s="17"/>
      <c r="F87" s="17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8"/>
      <c r="T87" s="13"/>
      <c r="U87" s="13"/>
      <c r="V87" s="13"/>
      <c r="W87" s="13"/>
      <c r="X87" s="13"/>
      <c r="Y87" s="13"/>
      <c r="Z87" s="13"/>
      <c r="AA87" s="13"/>
      <c r="AB87" s="14"/>
      <c r="AC87" s="14"/>
      <c r="AD87" s="14"/>
    </row>
    <row r="88" spans="1:30" ht="15">
      <c r="A88" s="14"/>
      <c r="B88" s="17"/>
      <c r="C88" s="17"/>
      <c r="D88" s="17"/>
      <c r="E88" s="17"/>
      <c r="F88" s="17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8"/>
      <c r="T88" s="13"/>
      <c r="U88" s="13"/>
      <c r="V88" s="13"/>
      <c r="W88" s="13"/>
      <c r="X88" s="13"/>
      <c r="Y88" s="13"/>
      <c r="Z88" s="13"/>
      <c r="AA88" s="13"/>
      <c r="AB88" s="14"/>
      <c r="AC88" s="14"/>
      <c r="AD88" s="14"/>
    </row>
    <row r="89" spans="1:30" ht="15">
      <c r="A89" s="14"/>
      <c r="B89" s="17"/>
      <c r="C89" s="17"/>
      <c r="D89" s="17"/>
      <c r="E89" s="17"/>
      <c r="F89" s="17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8"/>
      <c r="T89" s="13"/>
      <c r="U89" s="13"/>
      <c r="V89" s="13"/>
      <c r="W89" s="13"/>
      <c r="X89" s="13"/>
      <c r="Y89" s="13"/>
      <c r="Z89" s="13"/>
      <c r="AA89" s="13"/>
      <c r="AB89" s="14"/>
      <c r="AC89" s="14"/>
      <c r="AD89" s="14"/>
    </row>
    <row r="90" spans="1:30" ht="15">
      <c r="A90" s="14"/>
      <c r="B90" s="17"/>
      <c r="C90" s="17"/>
      <c r="D90" s="17"/>
      <c r="E90" s="17"/>
      <c r="F90" s="17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8"/>
      <c r="T90" s="13"/>
      <c r="U90" s="13"/>
      <c r="V90" s="13"/>
      <c r="W90" s="13"/>
      <c r="X90" s="13"/>
      <c r="Y90" s="13"/>
      <c r="Z90" s="13"/>
      <c r="AA90" s="13"/>
      <c r="AB90" s="14"/>
      <c r="AC90" s="14"/>
      <c r="AD90" s="14"/>
    </row>
    <row r="91" spans="1:30" ht="15">
      <c r="A91" s="14"/>
      <c r="B91" s="17"/>
      <c r="C91" s="17"/>
      <c r="D91" s="17"/>
      <c r="E91" s="17"/>
      <c r="F91" s="17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8"/>
      <c r="T91" s="13"/>
      <c r="U91" s="13"/>
      <c r="V91" s="13"/>
      <c r="W91" s="13"/>
      <c r="X91" s="13"/>
      <c r="Y91" s="13"/>
      <c r="Z91" s="13"/>
      <c r="AA91" s="13"/>
      <c r="AB91" s="14"/>
      <c r="AC91" s="14"/>
      <c r="AD91" s="14"/>
    </row>
    <row r="92" spans="1:30" ht="15">
      <c r="A92" s="14"/>
      <c r="B92" s="17"/>
      <c r="C92" s="17"/>
      <c r="D92" s="17"/>
      <c r="E92" s="17"/>
      <c r="F92" s="17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8"/>
      <c r="T92" s="13"/>
      <c r="U92" s="13"/>
      <c r="V92" s="13"/>
      <c r="W92" s="13"/>
      <c r="X92" s="13"/>
      <c r="Y92" s="13"/>
      <c r="Z92" s="13"/>
      <c r="AA92" s="13"/>
      <c r="AB92" s="14"/>
      <c r="AC92" s="14"/>
      <c r="AD92" s="14"/>
    </row>
    <row r="93" spans="1:30" ht="15">
      <c r="A93" s="14"/>
      <c r="B93" s="17"/>
      <c r="C93" s="17"/>
      <c r="D93" s="17"/>
      <c r="E93" s="17"/>
      <c r="F93" s="17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8"/>
      <c r="T93" s="13"/>
      <c r="U93" s="13"/>
      <c r="V93" s="13"/>
      <c r="W93" s="13"/>
      <c r="X93" s="13"/>
      <c r="Y93" s="13"/>
      <c r="Z93" s="13"/>
      <c r="AA93" s="13"/>
      <c r="AB93" s="14"/>
      <c r="AC93" s="14"/>
      <c r="AD93" s="14"/>
    </row>
    <row r="94" spans="1:30" ht="15">
      <c r="A94" s="14"/>
      <c r="B94" s="17"/>
      <c r="C94" s="17"/>
      <c r="D94" s="17"/>
      <c r="E94" s="17"/>
      <c r="F94" s="17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8"/>
      <c r="T94" s="13"/>
      <c r="U94" s="13"/>
      <c r="V94" s="13"/>
      <c r="W94" s="13"/>
      <c r="X94" s="13"/>
      <c r="Y94" s="13"/>
      <c r="Z94" s="13"/>
      <c r="AA94" s="13"/>
      <c r="AB94" s="14"/>
      <c r="AC94" s="14"/>
      <c r="AD94" s="14"/>
    </row>
    <row r="95" spans="1:30" ht="15">
      <c r="A95" s="14"/>
      <c r="B95" s="17"/>
      <c r="C95" s="17"/>
      <c r="D95" s="17"/>
      <c r="E95" s="17"/>
      <c r="F95" s="17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8"/>
      <c r="T95" s="13"/>
      <c r="U95" s="13"/>
      <c r="V95" s="13"/>
      <c r="W95" s="13"/>
      <c r="X95" s="13"/>
      <c r="Y95" s="13"/>
      <c r="Z95" s="13"/>
      <c r="AA95" s="13"/>
      <c r="AB95" s="14"/>
      <c r="AC95" s="14"/>
      <c r="AD95" s="14"/>
    </row>
    <row r="96" spans="1:30" ht="15">
      <c r="A96" s="14"/>
      <c r="B96" s="17"/>
      <c r="C96" s="17"/>
      <c r="D96" s="17"/>
      <c r="E96" s="17"/>
      <c r="F96" s="17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8"/>
      <c r="T96" s="13"/>
      <c r="U96" s="13"/>
      <c r="V96" s="13"/>
      <c r="W96" s="13"/>
      <c r="X96" s="13"/>
      <c r="Y96" s="13"/>
      <c r="Z96" s="13"/>
      <c r="AA96" s="13"/>
      <c r="AB96" s="14"/>
      <c r="AC96" s="14"/>
      <c r="AD96" s="14"/>
    </row>
    <row r="97" spans="1:30" ht="15">
      <c r="A97" s="14"/>
      <c r="B97" s="17"/>
      <c r="C97" s="17"/>
      <c r="D97" s="17"/>
      <c r="E97" s="17"/>
      <c r="F97" s="17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8"/>
      <c r="T97" s="13"/>
      <c r="U97" s="13"/>
      <c r="V97" s="13"/>
      <c r="W97" s="13"/>
      <c r="X97" s="13"/>
      <c r="Y97" s="13"/>
      <c r="Z97" s="13"/>
      <c r="AA97" s="13"/>
      <c r="AB97" s="14"/>
      <c r="AC97" s="14"/>
      <c r="AD97" s="14"/>
    </row>
    <row r="98" spans="1:30" ht="15">
      <c r="A98" s="14"/>
      <c r="B98" s="17"/>
      <c r="C98" s="17"/>
      <c r="D98" s="17"/>
      <c r="E98" s="17"/>
      <c r="F98" s="17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8"/>
      <c r="T98" s="13"/>
      <c r="U98" s="13"/>
      <c r="V98" s="13"/>
      <c r="W98" s="13"/>
      <c r="X98" s="13"/>
      <c r="Y98" s="13"/>
      <c r="Z98" s="13"/>
      <c r="AA98" s="13"/>
      <c r="AB98" s="14"/>
      <c r="AC98" s="14"/>
      <c r="AD98" s="14"/>
    </row>
    <row r="99" spans="2:20" ht="10.5">
      <c r="B99" s="9"/>
      <c r="C99" s="9"/>
      <c r="D99" s="9"/>
      <c r="E99" s="9"/>
      <c r="F99" s="9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1"/>
      <c r="T99" s="12"/>
    </row>
    <row r="100" spans="2:20" ht="10.5">
      <c r="B100" s="9"/>
      <c r="C100" s="9"/>
      <c r="D100" s="9"/>
      <c r="E100" s="9"/>
      <c r="F100" s="9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1"/>
      <c r="T100" s="12"/>
    </row>
    <row r="101" spans="2:20" ht="10.5">
      <c r="B101" s="9"/>
      <c r="C101" s="9"/>
      <c r="D101" s="9"/>
      <c r="E101" s="9"/>
      <c r="F101" s="9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1"/>
      <c r="T101" s="12"/>
    </row>
    <row r="102" spans="2:20" ht="10.5">
      <c r="B102" s="9"/>
      <c r="C102" s="9"/>
      <c r="D102" s="9"/>
      <c r="E102" s="9"/>
      <c r="F102" s="9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1"/>
      <c r="T102" s="12"/>
    </row>
    <row r="103" spans="2:20" ht="10.5">
      <c r="B103" s="9"/>
      <c r="C103" s="9"/>
      <c r="D103" s="9"/>
      <c r="E103" s="9"/>
      <c r="F103" s="9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1"/>
      <c r="T103" s="12"/>
    </row>
    <row r="104" spans="2:20" ht="10.5">
      <c r="B104" s="9"/>
      <c r="C104" s="9"/>
      <c r="D104" s="9"/>
      <c r="E104" s="9"/>
      <c r="F104" s="9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1"/>
      <c r="T104" s="12"/>
    </row>
    <row r="105" spans="2:20" ht="10.5">
      <c r="B105" s="9"/>
      <c r="C105" s="9"/>
      <c r="D105" s="9"/>
      <c r="E105" s="9"/>
      <c r="F105" s="9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1"/>
      <c r="T105" s="12"/>
    </row>
    <row r="106" spans="2:20" ht="10.5">
      <c r="B106" s="9"/>
      <c r="C106" s="9"/>
      <c r="D106" s="9"/>
      <c r="E106" s="9"/>
      <c r="F106" s="9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1"/>
      <c r="T106" s="12"/>
    </row>
    <row r="107" spans="2:20" ht="10.5">
      <c r="B107" s="9"/>
      <c r="C107" s="9"/>
      <c r="D107" s="9"/>
      <c r="E107" s="9"/>
      <c r="F107" s="9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1"/>
      <c r="T107" s="12"/>
    </row>
    <row r="108" spans="2:20" ht="10.5">
      <c r="B108" s="9"/>
      <c r="C108" s="9"/>
      <c r="D108" s="9"/>
      <c r="E108" s="9"/>
      <c r="F108" s="9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1"/>
      <c r="T108" s="12"/>
    </row>
    <row r="109" spans="2:20" ht="10.5">
      <c r="B109" s="9"/>
      <c r="C109" s="9"/>
      <c r="D109" s="9"/>
      <c r="E109" s="9"/>
      <c r="F109" s="9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1"/>
      <c r="T109" s="12"/>
    </row>
    <row r="110" spans="2:20" ht="10.5">
      <c r="B110" s="9"/>
      <c r="C110" s="9"/>
      <c r="D110" s="9"/>
      <c r="E110" s="9"/>
      <c r="F110" s="9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1"/>
      <c r="T110" s="12"/>
    </row>
    <row r="111" spans="2:20" ht="10.5">
      <c r="B111" s="9"/>
      <c r="C111" s="9"/>
      <c r="D111" s="9"/>
      <c r="E111" s="9"/>
      <c r="F111" s="9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1"/>
      <c r="T111" s="12"/>
    </row>
    <row r="112" spans="2:20" ht="10.5">
      <c r="B112" s="9"/>
      <c r="C112" s="9"/>
      <c r="D112" s="9"/>
      <c r="E112" s="9"/>
      <c r="F112" s="9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1"/>
      <c r="T112" s="12"/>
    </row>
    <row r="113" spans="2:20" ht="10.5">
      <c r="B113" s="9"/>
      <c r="C113" s="9"/>
      <c r="D113" s="9"/>
      <c r="E113" s="9"/>
      <c r="F113" s="9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1"/>
      <c r="T113" s="12"/>
    </row>
    <row r="114" spans="2:20" ht="10.5">
      <c r="B114" s="9"/>
      <c r="C114" s="9"/>
      <c r="D114" s="9"/>
      <c r="E114" s="9"/>
      <c r="F114" s="9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1"/>
      <c r="T114" s="12"/>
    </row>
    <row r="115" spans="2:20" ht="10.5">
      <c r="B115" s="9"/>
      <c r="C115" s="9"/>
      <c r="D115" s="9"/>
      <c r="E115" s="9"/>
      <c r="F115" s="9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1"/>
      <c r="T115" s="12"/>
    </row>
    <row r="116" spans="2:20" ht="10.5">
      <c r="B116" s="9"/>
      <c r="C116" s="9"/>
      <c r="D116" s="9"/>
      <c r="E116" s="9"/>
      <c r="F116" s="9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1"/>
      <c r="T116" s="12"/>
    </row>
    <row r="117" spans="2:20" ht="10.5">
      <c r="B117" s="9"/>
      <c r="C117" s="9"/>
      <c r="D117" s="9"/>
      <c r="E117" s="9"/>
      <c r="F117" s="9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1"/>
      <c r="T117" s="12"/>
    </row>
    <row r="118" spans="2:20" ht="10.5">
      <c r="B118" s="9"/>
      <c r="C118" s="9"/>
      <c r="D118" s="9"/>
      <c r="E118" s="9"/>
      <c r="F118" s="9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1"/>
      <c r="T118" s="12"/>
    </row>
    <row r="119" spans="2:20" ht="10.5">
      <c r="B119" s="9"/>
      <c r="C119" s="9"/>
      <c r="D119" s="9"/>
      <c r="E119" s="9"/>
      <c r="F119" s="9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1"/>
      <c r="T119" s="12"/>
    </row>
    <row r="120" spans="2:20" ht="10.5">
      <c r="B120" s="9"/>
      <c r="C120" s="9"/>
      <c r="D120" s="9"/>
      <c r="E120" s="9"/>
      <c r="F120" s="9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1"/>
      <c r="T120" s="12"/>
    </row>
    <row r="121" spans="2:20" ht="10.5">
      <c r="B121" s="9"/>
      <c r="C121" s="9"/>
      <c r="D121" s="9"/>
      <c r="E121" s="9"/>
      <c r="F121" s="9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1"/>
      <c r="T121" s="12"/>
    </row>
    <row r="122" spans="2:20" ht="10.5">
      <c r="B122" s="9"/>
      <c r="C122" s="9"/>
      <c r="D122" s="9"/>
      <c r="E122" s="9"/>
      <c r="F122" s="9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1"/>
      <c r="T122" s="12"/>
    </row>
    <row r="123" spans="2:20" ht="10.5">
      <c r="B123" s="9"/>
      <c r="C123" s="9"/>
      <c r="D123" s="9"/>
      <c r="E123" s="9"/>
      <c r="F123" s="9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1"/>
      <c r="T123" s="12"/>
    </row>
    <row r="124" spans="2:20" ht="10.5">
      <c r="B124" s="9"/>
      <c r="C124" s="9"/>
      <c r="D124" s="9"/>
      <c r="E124" s="9"/>
      <c r="F124" s="9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1"/>
      <c r="T124" s="12"/>
    </row>
    <row r="125" spans="2:20" ht="10.5">
      <c r="B125" s="9"/>
      <c r="C125" s="9"/>
      <c r="D125" s="9"/>
      <c r="E125" s="9"/>
      <c r="F125" s="9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1"/>
      <c r="T125" s="12"/>
    </row>
    <row r="126" spans="2:20" ht="10.5">
      <c r="B126" s="9"/>
      <c r="C126" s="9"/>
      <c r="D126" s="9"/>
      <c r="E126" s="9"/>
      <c r="F126" s="9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1"/>
      <c r="T126" s="12"/>
    </row>
    <row r="127" spans="2:20" ht="10.5">
      <c r="B127" s="9"/>
      <c r="C127" s="9"/>
      <c r="D127" s="9"/>
      <c r="E127" s="9"/>
      <c r="F127" s="9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1"/>
      <c r="T127" s="12"/>
    </row>
    <row r="128" spans="2:20" ht="10.5">
      <c r="B128" s="9"/>
      <c r="C128" s="9"/>
      <c r="D128" s="9"/>
      <c r="E128" s="9"/>
      <c r="F128" s="9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1"/>
      <c r="T128" s="12"/>
    </row>
    <row r="129" spans="2:20" ht="10.5">
      <c r="B129" s="9"/>
      <c r="C129" s="9"/>
      <c r="D129" s="9"/>
      <c r="E129" s="9"/>
      <c r="F129" s="9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1"/>
      <c r="T129" s="12"/>
    </row>
    <row r="130" spans="2:20" ht="10.5">
      <c r="B130" s="9"/>
      <c r="C130" s="9"/>
      <c r="D130" s="9"/>
      <c r="E130" s="9"/>
      <c r="F130" s="9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1"/>
      <c r="T130" s="12"/>
    </row>
    <row r="131" spans="2:20" ht="10.5">
      <c r="B131" s="9"/>
      <c r="C131" s="9"/>
      <c r="D131" s="9"/>
      <c r="E131" s="9"/>
      <c r="F131" s="9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1"/>
      <c r="T131" s="12"/>
    </row>
    <row r="132" spans="2:20" ht="10.5">
      <c r="B132" s="9"/>
      <c r="C132" s="9"/>
      <c r="D132" s="9"/>
      <c r="E132" s="9"/>
      <c r="F132" s="9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1"/>
      <c r="T132" s="12"/>
    </row>
    <row r="133" spans="2:20" ht="10.5">
      <c r="B133" s="9"/>
      <c r="C133" s="9"/>
      <c r="D133" s="9"/>
      <c r="E133" s="9"/>
      <c r="F133" s="9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1"/>
      <c r="T133" s="12"/>
    </row>
    <row r="134" spans="2:20" ht="10.5">
      <c r="B134" s="9"/>
      <c r="C134" s="9"/>
      <c r="D134" s="9"/>
      <c r="E134" s="9"/>
      <c r="F134" s="9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1"/>
      <c r="T134" s="12"/>
    </row>
    <row r="135" spans="2:20" ht="10.5">
      <c r="B135" s="9"/>
      <c r="C135" s="9"/>
      <c r="D135" s="9"/>
      <c r="E135" s="9"/>
      <c r="F135" s="9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1"/>
      <c r="T135" s="12"/>
    </row>
    <row r="136" spans="2:20" ht="10.5">
      <c r="B136" s="9"/>
      <c r="C136" s="9"/>
      <c r="D136" s="9"/>
      <c r="E136" s="9"/>
      <c r="F136" s="9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1"/>
      <c r="T136" s="12"/>
    </row>
    <row r="137" spans="2:20" ht="10.5">
      <c r="B137" s="9"/>
      <c r="C137" s="9"/>
      <c r="D137" s="9"/>
      <c r="E137" s="9"/>
      <c r="F137" s="9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1"/>
      <c r="T137" s="12"/>
    </row>
    <row r="138" spans="2:20" ht="10.5">
      <c r="B138" s="9"/>
      <c r="C138" s="9"/>
      <c r="D138" s="9"/>
      <c r="E138" s="9"/>
      <c r="F138" s="9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1"/>
      <c r="T138" s="12"/>
    </row>
    <row r="139" spans="2:20" ht="10.5">
      <c r="B139" s="9"/>
      <c r="C139" s="9"/>
      <c r="D139" s="9"/>
      <c r="E139" s="9"/>
      <c r="F139" s="9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1"/>
      <c r="T139" s="12"/>
    </row>
    <row r="140" spans="2:20" ht="10.5">
      <c r="B140" s="9"/>
      <c r="C140" s="9"/>
      <c r="D140" s="9"/>
      <c r="E140" s="9"/>
      <c r="F140" s="9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1"/>
      <c r="T140" s="12"/>
    </row>
    <row r="141" spans="2:20" ht="10.5">
      <c r="B141" s="9"/>
      <c r="C141" s="9"/>
      <c r="D141" s="9"/>
      <c r="E141" s="9"/>
      <c r="F141" s="9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1"/>
      <c r="T141" s="12"/>
    </row>
    <row r="142" spans="2:20" ht="10.5">
      <c r="B142" s="9"/>
      <c r="C142" s="9"/>
      <c r="D142" s="9"/>
      <c r="E142" s="9"/>
      <c r="F142" s="9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1"/>
      <c r="T142" s="12"/>
    </row>
    <row r="143" spans="2:20" ht="10.5">
      <c r="B143" s="9"/>
      <c r="C143" s="9"/>
      <c r="D143" s="9"/>
      <c r="E143" s="9"/>
      <c r="F143" s="9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1"/>
      <c r="T143" s="12"/>
    </row>
    <row r="144" spans="2:20" ht="10.5">
      <c r="B144" s="9"/>
      <c r="C144" s="9"/>
      <c r="D144" s="9"/>
      <c r="E144" s="9"/>
      <c r="F144" s="9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1"/>
      <c r="T144" s="12"/>
    </row>
    <row r="145" spans="2:20" ht="10.5">
      <c r="B145" s="9"/>
      <c r="C145" s="9"/>
      <c r="D145" s="9"/>
      <c r="E145" s="9"/>
      <c r="F145" s="9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1"/>
      <c r="T145" s="12"/>
    </row>
    <row r="146" spans="2:20" ht="10.5">
      <c r="B146" s="9"/>
      <c r="C146" s="9"/>
      <c r="D146" s="9"/>
      <c r="E146" s="9"/>
      <c r="F146" s="9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1"/>
      <c r="T146" s="12"/>
    </row>
    <row r="147" spans="2:20" ht="10.5">
      <c r="B147" s="9"/>
      <c r="C147" s="9"/>
      <c r="D147" s="9"/>
      <c r="E147" s="9"/>
      <c r="F147" s="9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1"/>
      <c r="T147" s="12"/>
    </row>
    <row r="148" spans="2:19" ht="10.5">
      <c r="B148" s="9"/>
      <c r="C148" s="9"/>
      <c r="D148" s="9"/>
      <c r="E148" s="9"/>
      <c r="F148" s="9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1"/>
    </row>
    <row r="149" spans="2:19" ht="10.5">
      <c r="B149" s="9"/>
      <c r="C149" s="9"/>
      <c r="D149" s="9"/>
      <c r="E149" s="9"/>
      <c r="F149" s="9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1"/>
    </row>
    <row r="150" spans="2:19" ht="10.5">
      <c r="B150" s="9"/>
      <c r="C150" s="9"/>
      <c r="D150" s="9"/>
      <c r="E150" s="9"/>
      <c r="F150" s="9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1"/>
    </row>
    <row r="151" spans="2:19" ht="10.5">
      <c r="B151" s="9"/>
      <c r="C151" s="9"/>
      <c r="D151" s="9"/>
      <c r="E151" s="9"/>
      <c r="F151" s="9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1"/>
    </row>
    <row r="152" spans="2:19" ht="10.5">
      <c r="B152" s="9"/>
      <c r="C152" s="9"/>
      <c r="D152" s="9"/>
      <c r="E152" s="9"/>
      <c r="F152" s="9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1"/>
    </row>
    <row r="153" spans="2:19" ht="10.5">
      <c r="B153" s="9"/>
      <c r="C153" s="9"/>
      <c r="D153" s="9"/>
      <c r="E153" s="9"/>
      <c r="F153" s="9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1"/>
    </row>
    <row r="154" spans="2:19" ht="10.5">
      <c r="B154" s="9"/>
      <c r="C154" s="9"/>
      <c r="D154" s="9"/>
      <c r="E154" s="9"/>
      <c r="F154" s="9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1"/>
    </row>
    <row r="155" spans="2:19" ht="10.5">
      <c r="B155" s="9"/>
      <c r="C155" s="9"/>
      <c r="D155" s="9"/>
      <c r="E155" s="9"/>
      <c r="F155" s="9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1"/>
    </row>
    <row r="156" spans="2:19" ht="10.5">
      <c r="B156" s="9"/>
      <c r="C156" s="9"/>
      <c r="D156" s="9"/>
      <c r="E156" s="9"/>
      <c r="F156" s="9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1"/>
    </row>
    <row r="157" spans="2:19" ht="10.5">
      <c r="B157" s="9"/>
      <c r="C157" s="9"/>
      <c r="D157" s="9"/>
      <c r="E157" s="9"/>
      <c r="F157" s="9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1"/>
    </row>
    <row r="158" spans="2:19" ht="10.5">
      <c r="B158" s="9"/>
      <c r="C158" s="9"/>
      <c r="D158" s="9"/>
      <c r="E158" s="9"/>
      <c r="F158" s="9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1"/>
    </row>
    <row r="159" spans="2:19" ht="10.5">
      <c r="B159" s="9"/>
      <c r="C159" s="9"/>
      <c r="D159" s="9"/>
      <c r="E159" s="9"/>
      <c r="F159" s="9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1"/>
    </row>
    <row r="160" spans="2:19" ht="10.5">
      <c r="B160" s="9"/>
      <c r="C160" s="9"/>
      <c r="D160" s="9"/>
      <c r="E160" s="9"/>
      <c r="F160" s="9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1"/>
    </row>
    <row r="161" spans="2:19" ht="10.5">
      <c r="B161" s="9"/>
      <c r="C161" s="9"/>
      <c r="D161" s="9"/>
      <c r="E161" s="9"/>
      <c r="F161" s="9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1"/>
    </row>
    <row r="162" spans="2:19" ht="10.5">
      <c r="B162" s="9"/>
      <c r="C162" s="9"/>
      <c r="D162" s="9"/>
      <c r="E162" s="9"/>
      <c r="F162" s="9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1"/>
    </row>
    <row r="163" spans="2:19" ht="10.5">
      <c r="B163" s="9"/>
      <c r="C163" s="9"/>
      <c r="D163" s="9"/>
      <c r="E163" s="9"/>
      <c r="F163" s="9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1"/>
    </row>
    <row r="164" spans="2:19" ht="10.5">
      <c r="B164" s="9"/>
      <c r="C164" s="9"/>
      <c r="D164" s="9"/>
      <c r="E164" s="9"/>
      <c r="F164" s="9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1"/>
    </row>
    <row r="165" spans="2:19" ht="10.5">
      <c r="B165" s="9"/>
      <c r="C165" s="9"/>
      <c r="D165" s="9"/>
      <c r="E165" s="9"/>
      <c r="F165" s="9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1"/>
    </row>
    <row r="166" spans="2:19" ht="10.5">
      <c r="B166" s="9"/>
      <c r="C166" s="9"/>
      <c r="D166" s="9"/>
      <c r="E166" s="9"/>
      <c r="F166" s="9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1"/>
    </row>
    <row r="167" spans="2:19" ht="10.5">
      <c r="B167" s="9"/>
      <c r="C167" s="9"/>
      <c r="D167" s="9"/>
      <c r="E167" s="9"/>
      <c r="F167" s="9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1"/>
    </row>
    <row r="168" spans="2:19" ht="10.5">
      <c r="B168" s="9"/>
      <c r="C168" s="9"/>
      <c r="D168" s="9"/>
      <c r="E168" s="9"/>
      <c r="F168" s="9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1"/>
    </row>
    <row r="169" spans="2:19" ht="10.5">
      <c r="B169" s="9"/>
      <c r="C169" s="9"/>
      <c r="D169" s="9"/>
      <c r="E169" s="9"/>
      <c r="F169" s="9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1"/>
    </row>
    <row r="170" spans="2:19" ht="10.5">
      <c r="B170" s="9"/>
      <c r="C170" s="9"/>
      <c r="D170" s="9"/>
      <c r="E170" s="9"/>
      <c r="F170" s="9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1"/>
    </row>
    <row r="171" spans="2:19" ht="10.5">
      <c r="B171" s="9"/>
      <c r="C171" s="9"/>
      <c r="D171" s="9"/>
      <c r="E171" s="9"/>
      <c r="F171" s="9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1"/>
    </row>
    <row r="172" spans="2:19" ht="10.5">
      <c r="B172" s="9"/>
      <c r="C172" s="9"/>
      <c r="D172" s="9"/>
      <c r="E172" s="9"/>
      <c r="F172" s="9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1"/>
    </row>
    <row r="173" spans="2:19" ht="10.5">
      <c r="B173" s="9"/>
      <c r="C173" s="9"/>
      <c r="D173" s="9"/>
      <c r="E173" s="9"/>
      <c r="F173" s="9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1"/>
    </row>
    <row r="174" spans="2:19" ht="10.5">
      <c r="B174" s="9"/>
      <c r="C174" s="9"/>
      <c r="D174" s="9"/>
      <c r="E174" s="9"/>
      <c r="F174" s="9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1"/>
    </row>
    <row r="175" spans="2:19" ht="10.5">
      <c r="B175" s="9"/>
      <c r="C175" s="9"/>
      <c r="D175" s="9"/>
      <c r="E175" s="9"/>
      <c r="F175" s="9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1"/>
    </row>
    <row r="176" spans="2:19" ht="10.5">
      <c r="B176" s="9"/>
      <c r="C176" s="9"/>
      <c r="D176" s="9"/>
      <c r="E176" s="9"/>
      <c r="F176" s="9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1"/>
    </row>
    <row r="177" spans="2:19" ht="10.5">
      <c r="B177" s="9"/>
      <c r="C177" s="9"/>
      <c r="D177" s="9"/>
      <c r="E177" s="9"/>
      <c r="F177" s="9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1"/>
    </row>
    <row r="178" spans="2:19" ht="10.5">
      <c r="B178" s="9"/>
      <c r="C178" s="9"/>
      <c r="D178" s="9"/>
      <c r="E178" s="9"/>
      <c r="F178" s="9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1"/>
    </row>
    <row r="179" spans="2:19" ht="10.5">
      <c r="B179" s="9"/>
      <c r="C179" s="9"/>
      <c r="D179" s="9"/>
      <c r="E179" s="9"/>
      <c r="F179" s="9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1"/>
    </row>
    <row r="180" spans="2:19" ht="10.5">
      <c r="B180" s="9"/>
      <c r="C180" s="9"/>
      <c r="D180" s="9"/>
      <c r="E180" s="9"/>
      <c r="F180" s="9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1"/>
    </row>
    <row r="181" spans="2:19" ht="10.5">
      <c r="B181" s="9"/>
      <c r="C181" s="9"/>
      <c r="D181" s="9"/>
      <c r="E181" s="9"/>
      <c r="F181" s="9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1"/>
    </row>
    <row r="182" spans="2:19" ht="10.5">
      <c r="B182" s="9"/>
      <c r="C182" s="9"/>
      <c r="D182" s="9"/>
      <c r="E182" s="9"/>
      <c r="F182" s="9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1"/>
    </row>
    <row r="183" spans="2:19" ht="10.5">
      <c r="B183" s="9"/>
      <c r="C183" s="9"/>
      <c r="D183" s="9"/>
      <c r="E183" s="9"/>
      <c r="F183" s="9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1"/>
    </row>
    <row r="184" spans="2:19" ht="10.5">
      <c r="B184" s="9"/>
      <c r="C184" s="9"/>
      <c r="D184" s="9"/>
      <c r="E184" s="9"/>
      <c r="F184" s="9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1"/>
    </row>
    <row r="185" spans="2:19" ht="10.5">
      <c r="B185" s="9"/>
      <c r="C185" s="9"/>
      <c r="D185" s="9"/>
      <c r="E185" s="9"/>
      <c r="F185" s="9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1"/>
    </row>
    <row r="186" spans="2:19" ht="10.5">
      <c r="B186" s="9"/>
      <c r="C186" s="9"/>
      <c r="D186" s="9"/>
      <c r="E186" s="9"/>
      <c r="F186" s="9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1"/>
    </row>
    <row r="187" spans="2:19" ht="10.5">
      <c r="B187" s="9"/>
      <c r="C187" s="9"/>
      <c r="D187" s="9"/>
      <c r="E187" s="9"/>
      <c r="F187" s="9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1"/>
    </row>
    <row r="188" spans="2:19" ht="10.5">
      <c r="B188" s="9"/>
      <c r="C188" s="9"/>
      <c r="D188" s="9"/>
      <c r="E188" s="9"/>
      <c r="F188" s="9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1"/>
    </row>
    <row r="189" spans="2:19" ht="10.5">
      <c r="B189" s="9"/>
      <c r="C189" s="9"/>
      <c r="D189" s="9"/>
      <c r="E189" s="9"/>
      <c r="F189" s="9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1"/>
    </row>
    <row r="190" spans="2:19" ht="10.5">
      <c r="B190" s="9"/>
      <c r="C190" s="9"/>
      <c r="D190" s="9"/>
      <c r="E190" s="9"/>
      <c r="F190" s="9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1"/>
    </row>
    <row r="191" spans="2:19" ht="10.5">
      <c r="B191" s="9"/>
      <c r="C191" s="9"/>
      <c r="D191" s="9"/>
      <c r="E191" s="9"/>
      <c r="F191" s="9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1"/>
    </row>
    <row r="192" spans="2:19" ht="10.5">
      <c r="B192" s="9"/>
      <c r="C192" s="9"/>
      <c r="D192" s="9"/>
      <c r="E192" s="9"/>
      <c r="F192" s="9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1"/>
    </row>
    <row r="193" spans="2:19" ht="10.5">
      <c r="B193" s="9"/>
      <c r="C193" s="9"/>
      <c r="D193" s="9"/>
      <c r="E193" s="9"/>
      <c r="F193" s="9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1"/>
    </row>
    <row r="194" spans="2:19" ht="10.5">
      <c r="B194" s="9"/>
      <c r="C194" s="9"/>
      <c r="D194" s="9"/>
      <c r="E194" s="9"/>
      <c r="F194" s="9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1"/>
    </row>
    <row r="195" spans="2:19" ht="10.5">
      <c r="B195" s="9"/>
      <c r="C195" s="9"/>
      <c r="D195" s="9"/>
      <c r="E195" s="9"/>
      <c r="F195" s="9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1"/>
    </row>
    <row r="196" spans="2:19" ht="10.5">
      <c r="B196" s="9"/>
      <c r="C196" s="9"/>
      <c r="D196" s="9"/>
      <c r="E196" s="9"/>
      <c r="F196" s="9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1"/>
    </row>
    <row r="197" spans="2:19" ht="10.5">
      <c r="B197" s="9"/>
      <c r="C197" s="9"/>
      <c r="D197" s="9"/>
      <c r="E197" s="9"/>
      <c r="F197" s="9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1"/>
    </row>
    <row r="198" spans="2:19" ht="10.5">
      <c r="B198" s="9"/>
      <c r="C198" s="9"/>
      <c r="D198" s="9"/>
      <c r="E198" s="9"/>
      <c r="F198" s="9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1"/>
    </row>
    <row r="199" spans="2:19" ht="10.5">
      <c r="B199" s="9"/>
      <c r="C199" s="9"/>
      <c r="D199" s="9"/>
      <c r="E199" s="9"/>
      <c r="F199" s="9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1"/>
    </row>
    <row r="200" spans="2:19" ht="10.5">
      <c r="B200" s="9"/>
      <c r="C200" s="9"/>
      <c r="D200" s="9"/>
      <c r="E200" s="9"/>
      <c r="F200" s="9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1"/>
    </row>
    <row r="201" spans="2:19" ht="10.5">
      <c r="B201" s="9"/>
      <c r="C201" s="9"/>
      <c r="D201" s="9"/>
      <c r="E201" s="9"/>
      <c r="F201" s="9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1"/>
    </row>
    <row r="202" spans="2:19" ht="10.5">
      <c r="B202" s="9"/>
      <c r="C202" s="9"/>
      <c r="D202" s="9"/>
      <c r="E202" s="9"/>
      <c r="F202" s="9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1"/>
    </row>
    <row r="203" spans="2:19" ht="10.5">
      <c r="B203" s="9"/>
      <c r="C203" s="9"/>
      <c r="D203" s="9"/>
      <c r="E203" s="9"/>
      <c r="F203" s="9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1"/>
    </row>
    <row r="204" spans="2:19" ht="10.5">
      <c r="B204" s="9"/>
      <c r="C204" s="9"/>
      <c r="D204" s="9"/>
      <c r="E204" s="9"/>
      <c r="F204" s="9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1"/>
    </row>
    <row r="205" spans="2:19" ht="10.5">
      <c r="B205" s="9"/>
      <c r="C205" s="9"/>
      <c r="D205" s="9"/>
      <c r="E205" s="9"/>
      <c r="F205" s="9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1"/>
    </row>
    <row r="206" spans="2:19" ht="10.5">
      <c r="B206" s="9"/>
      <c r="C206" s="9"/>
      <c r="D206" s="9"/>
      <c r="E206" s="9"/>
      <c r="F206" s="9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1"/>
    </row>
    <row r="207" spans="2:19" ht="10.5">
      <c r="B207" s="9"/>
      <c r="C207" s="9"/>
      <c r="D207" s="9"/>
      <c r="E207" s="9"/>
      <c r="F207" s="9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1"/>
    </row>
    <row r="208" spans="2:19" ht="10.5">
      <c r="B208" s="9"/>
      <c r="C208" s="9"/>
      <c r="D208" s="9"/>
      <c r="E208" s="9"/>
      <c r="F208" s="9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1"/>
    </row>
    <row r="209" spans="2:19" ht="10.5">
      <c r="B209" s="9"/>
      <c r="C209" s="9"/>
      <c r="D209" s="9"/>
      <c r="E209" s="9"/>
      <c r="F209" s="9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1"/>
    </row>
    <row r="210" spans="2:19" ht="10.5">
      <c r="B210" s="9"/>
      <c r="C210" s="9"/>
      <c r="D210" s="9"/>
      <c r="E210" s="9"/>
      <c r="F210" s="9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1"/>
    </row>
    <row r="211" spans="2:19" ht="10.5">
      <c r="B211" s="9"/>
      <c r="C211" s="9"/>
      <c r="D211" s="9"/>
      <c r="E211" s="9"/>
      <c r="F211" s="9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1"/>
    </row>
    <row r="212" spans="2:19" ht="10.5">
      <c r="B212" s="9"/>
      <c r="C212" s="9"/>
      <c r="D212" s="9"/>
      <c r="E212" s="9"/>
      <c r="F212" s="9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1"/>
    </row>
    <row r="213" spans="2:19" ht="10.5">
      <c r="B213" s="9"/>
      <c r="C213" s="9"/>
      <c r="D213" s="9"/>
      <c r="E213" s="9"/>
      <c r="F213" s="9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1"/>
    </row>
    <row r="214" spans="2:19" ht="10.5">
      <c r="B214" s="9"/>
      <c r="C214" s="9"/>
      <c r="D214" s="9"/>
      <c r="E214" s="9"/>
      <c r="F214" s="9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1"/>
    </row>
    <row r="215" spans="2:19" ht="10.5">
      <c r="B215" s="9"/>
      <c r="C215" s="9"/>
      <c r="D215" s="9"/>
      <c r="E215" s="9"/>
      <c r="F215" s="9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1"/>
    </row>
    <row r="216" spans="2:19" ht="10.5">
      <c r="B216" s="9"/>
      <c r="C216" s="9"/>
      <c r="D216" s="9"/>
      <c r="E216" s="9"/>
      <c r="F216" s="9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1"/>
    </row>
    <row r="217" spans="2:19" ht="10.5">
      <c r="B217" s="9"/>
      <c r="C217" s="9"/>
      <c r="D217" s="9"/>
      <c r="E217" s="9"/>
      <c r="F217" s="9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1"/>
    </row>
    <row r="218" spans="2:19" ht="10.5">
      <c r="B218" s="9"/>
      <c r="C218" s="9"/>
      <c r="D218" s="9"/>
      <c r="E218" s="9"/>
      <c r="F218" s="9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1"/>
    </row>
    <row r="219" spans="2:19" ht="10.5">
      <c r="B219" s="9"/>
      <c r="C219" s="9"/>
      <c r="D219" s="9"/>
      <c r="E219" s="9"/>
      <c r="F219" s="9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1"/>
    </row>
    <row r="220" spans="2:19" ht="10.5">
      <c r="B220" s="9"/>
      <c r="C220" s="9"/>
      <c r="D220" s="9"/>
      <c r="E220" s="9"/>
      <c r="F220" s="9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1"/>
    </row>
    <row r="221" spans="2:19" ht="10.5">
      <c r="B221" s="9"/>
      <c r="C221" s="9"/>
      <c r="D221" s="9"/>
      <c r="E221" s="9"/>
      <c r="F221" s="9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1"/>
    </row>
    <row r="222" spans="2:19" ht="10.5">
      <c r="B222" s="9"/>
      <c r="C222" s="9"/>
      <c r="D222" s="9"/>
      <c r="E222" s="9"/>
      <c r="F222" s="9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1"/>
    </row>
    <row r="223" spans="2:19" ht="10.5">
      <c r="B223" s="9"/>
      <c r="C223" s="9"/>
      <c r="D223" s="9"/>
      <c r="E223" s="9"/>
      <c r="F223" s="9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1"/>
    </row>
    <row r="224" spans="2:19" ht="10.5">
      <c r="B224" s="9"/>
      <c r="C224" s="9"/>
      <c r="D224" s="9"/>
      <c r="E224" s="9"/>
      <c r="F224" s="9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1"/>
    </row>
    <row r="225" spans="2:19" ht="10.5">
      <c r="B225" s="9"/>
      <c r="C225" s="9"/>
      <c r="D225" s="9"/>
      <c r="E225" s="9"/>
      <c r="F225" s="9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1"/>
    </row>
    <row r="226" spans="2:19" ht="10.5">
      <c r="B226" s="9"/>
      <c r="C226" s="9"/>
      <c r="D226" s="9"/>
      <c r="E226" s="9"/>
      <c r="F226" s="9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1"/>
    </row>
    <row r="227" spans="2:19" ht="10.5">
      <c r="B227" s="9"/>
      <c r="C227" s="9"/>
      <c r="D227" s="9"/>
      <c r="E227" s="9"/>
      <c r="F227" s="9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1"/>
    </row>
    <row r="228" spans="2:19" ht="10.5">
      <c r="B228" s="9"/>
      <c r="C228" s="9"/>
      <c r="D228" s="9"/>
      <c r="E228" s="9"/>
      <c r="F228" s="9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1"/>
    </row>
    <row r="229" spans="2:19" ht="10.5">
      <c r="B229" s="9"/>
      <c r="C229" s="9"/>
      <c r="D229" s="9"/>
      <c r="E229" s="9"/>
      <c r="F229" s="9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1"/>
    </row>
    <row r="230" spans="2:19" ht="10.5">
      <c r="B230" s="9"/>
      <c r="C230" s="9"/>
      <c r="D230" s="9"/>
      <c r="E230" s="9"/>
      <c r="F230" s="9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1"/>
    </row>
    <row r="231" spans="2:19" ht="10.5">
      <c r="B231" s="9"/>
      <c r="C231" s="9"/>
      <c r="D231" s="9"/>
      <c r="E231" s="9"/>
      <c r="F231" s="9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1"/>
    </row>
    <row r="232" spans="2:19" ht="10.5">
      <c r="B232" s="9"/>
      <c r="C232" s="9"/>
      <c r="D232" s="9"/>
      <c r="E232" s="9"/>
      <c r="F232" s="9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1"/>
    </row>
    <row r="233" spans="2:19" ht="10.5">
      <c r="B233" s="9"/>
      <c r="C233" s="9"/>
      <c r="D233" s="9"/>
      <c r="E233" s="9"/>
      <c r="F233" s="9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1"/>
    </row>
    <row r="234" spans="2:19" ht="10.5">
      <c r="B234" s="9"/>
      <c r="C234" s="9"/>
      <c r="D234" s="9"/>
      <c r="E234" s="9"/>
      <c r="F234" s="9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1"/>
    </row>
    <row r="235" spans="2:19" ht="10.5">
      <c r="B235" s="9"/>
      <c r="C235" s="9"/>
      <c r="D235" s="9"/>
      <c r="E235" s="9"/>
      <c r="F235" s="9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1"/>
    </row>
    <row r="236" spans="2:19" ht="10.5">
      <c r="B236" s="9"/>
      <c r="C236" s="9"/>
      <c r="D236" s="9"/>
      <c r="E236" s="9"/>
      <c r="F236" s="9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1"/>
    </row>
    <row r="237" spans="2:19" ht="10.5">
      <c r="B237" s="9"/>
      <c r="C237" s="9"/>
      <c r="D237" s="9"/>
      <c r="E237" s="9"/>
      <c r="F237" s="9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1"/>
    </row>
    <row r="238" spans="2:19" ht="10.5">
      <c r="B238" s="9"/>
      <c r="C238" s="9"/>
      <c r="D238" s="9"/>
      <c r="E238" s="9"/>
      <c r="F238" s="9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1"/>
    </row>
    <row r="239" spans="2:19" ht="10.5">
      <c r="B239" s="9"/>
      <c r="C239" s="9"/>
      <c r="D239" s="9"/>
      <c r="E239" s="9"/>
      <c r="F239" s="9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1"/>
    </row>
    <row r="240" spans="2:19" ht="10.5">
      <c r="B240" s="9"/>
      <c r="C240" s="9"/>
      <c r="D240" s="9"/>
      <c r="E240" s="9"/>
      <c r="F240" s="9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1"/>
    </row>
    <row r="241" spans="2:19" ht="10.5">
      <c r="B241" s="9"/>
      <c r="C241" s="9"/>
      <c r="D241" s="9"/>
      <c r="E241" s="9"/>
      <c r="F241" s="9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1"/>
    </row>
    <row r="242" spans="2:19" ht="10.5">
      <c r="B242" s="9"/>
      <c r="C242" s="9"/>
      <c r="D242" s="9"/>
      <c r="E242" s="9"/>
      <c r="F242" s="9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1"/>
    </row>
    <row r="243" spans="2:19" ht="10.5">
      <c r="B243" s="9"/>
      <c r="C243" s="9"/>
      <c r="D243" s="9"/>
      <c r="E243" s="9"/>
      <c r="F243" s="9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1"/>
    </row>
    <row r="244" spans="2:19" ht="10.5">
      <c r="B244" s="9"/>
      <c r="C244" s="9"/>
      <c r="D244" s="9"/>
      <c r="E244" s="9"/>
      <c r="F244" s="9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1"/>
    </row>
    <row r="245" spans="2:19" ht="10.5">
      <c r="B245" s="9"/>
      <c r="C245" s="9"/>
      <c r="D245" s="9"/>
      <c r="E245" s="9"/>
      <c r="F245" s="9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1"/>
    </row>
    <row r="246" spans="2:19" ht="10.5">
      <c r="B246" s="9"/>
      <c r="C246" s="9"/>
      <c r="D246" s="9"/>
      <c r="E246" s="9"/>
      <c r="F246" s="9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1"/>
    </row>
    <row r="247" spans="2:19" ht="10.5">
      <c r="B247" s="9"/>
      <c r="C247" s="9"/>
      <c r="D247" s="9"/>
      <c r="E247" s="9"/>
      <c r="F247" s="9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1"/>
    </row>
    <row r="248" spans="2:19" ht="10.5">
      <c r="B248" s="9"/>
      <c r="C248" s="9"/>
      <c r="D248" s="9"/>
      <c r="E248" s="9"/>
      <c r="F248" s="9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1"/>
    </row>
    <row r="249" spans="2:19" ht="10.5">
      <c r="B249" s="9"/>
      <c r="C249" s="9"/>
      <c r="D249" s="9"/>
      <c r="E249" s="9"/>
      <c r="F249" s="9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1"/>
    </row>
    <row r="250" spans="2:19" ht="10.5">
      <c r="B250" s="9"/>
      <c r="C250" s="9"/>
      <c r="D250" s="9"/>
      <c r="E250" s="9"/>
      <c r="F250" s="9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1"/>
    </row>
    <row r="251" spans="2:19" ht="10.5">
      <c r="B251" s="9"/>
      <c r="C251" s="9"/>
      <c r="D251" s="9"/>
      <c r="E251" s="9"/>
      <c r="F251" s="9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1"/>
    </row>
    <row r="252" spans="2:19" ht="10.5">
      <c r="B252" s="9"/>
      <c r="C252" s="9"/>
      <c r="D252" s="9"/>
      <c r="E252" s="9"/>
      <c r="F252" s="9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1"/>
    </row>
    <row r="253" spans="2:19" ht="10.5">
      <c r="B253" s="9"/>
      <c r="C253" s="9"/>
      <c r="D253" s="9"/>
      <c r="E253" s="9"/>
      <c r="F253" s="9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1"/>
    </row>
    <row r="254" spans="2:19" ht="10.5">
      <c r="B254" s="9"/>
      <c r="C254" s="9"/>
      <c r="D254" s="9"/>
      <c r="E254" s="9"/>
      <c r="F254" s="9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1"/>
    </row>
    <row r="255" spans="2:19" ht="10.5">
      <c r="B255" s="9"/>
      <c r="C255" s="9"/>
      <c r="D255" s="9"/>
      <c r="E255" s="9"/>
      <c r="F255" s="9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1"/>
    </row>
    <row r="256" spans="2:19" ht="10.5">
      <c r="B256" s="9"/>
      <c r="C256" s="9"/>
      <c r="D256" s="9"/>
      <c r="E256" s="9"/>
      <c r="F256" s="9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1"/>
    </row>
    <row r="257" spans="2:19" ht="10.5">
      <c r="B257" s="9"/>
      <c r="C257" s="9"/>
      <c r="D257" s="9"/>
      <c r="E257" s="9"/>
      <c r="F257" s="9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1"/>
    </row>
    <row r="258" spans="2:19" ht="10.5">
      <c r="B258" s="9"/>
      <c r="C258" s="9"/>
      <c r="D258" s="9"/>
      <c r="E258" s="9"/>
      <c r="F258" s="9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1"/>
    </row>
    <row r="259" spans="2:19" ht="10.5">
      <c r="B259" s="9"/>
      <c r="C259" s="9"/>
      <c r="D259" s="9"/>
      <c r="E259" s="9"/>
      <c r="F259" s="9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1"/>
    </row>
    <row r="260" spans="2:19" ht="10.5">
      <c r="B260" s="9"/>
      <c r="C260" s="9"/>
      <c r="D260" s="9"/>
      <c r="E260" s="9"/>
      <c r="F260" s="9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1"/>
    </row>
    <row r="261" spans="2:19" ht="10.5">
      <c r="B261" s="9"/>
      <c r="C261" s="9"/>
      <c r="D261" s="9"/>
      <c r="E261" s="9"/>
      <c r="F261" s="9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1"/>
    </row>
    <row r="262" spans="2:19" ht="10.5">
      <c r="B262" s="9"/>
      <c r="C262" s="9"/>
      <c r="D262" s="9"/>
      <c r="E262" s="9"/>
      <c r="F262" s="9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1"/>
    </row>
    <row r="263" spans="2:19" ht="10.5">
      <c r="B263" s="9"/>
      <c r="C263" s="9"/>
      <c r="D263" s="9"/>
      <c r="E263" s="9"/>
      <c r="F263" s="9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1"/>
    </row>
    <row r="264" spans="2:19" ht="10.5">
      <c r="B264" s="9"/>
      <c r="C264" s="9"/>
      <c r="D264" s="9"/>
      <c r="E264" s="9"/>
      <c r="F264" s="9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1"/>
    </row>
    <row r="265" spans="2:19" ht="10.5">
      <c r="B265" s="9"/>
      <c r="C265" s="9"/>
      <c r="D265" s="9"/>
      <c r="E265" s="9"/>
      <c r="F265" s="9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1"/>
    </row>
    <row r="266" spans="2:19" ht="10.5">
      <c r="B266" s="9"/>
      <c r="C266" s="9"/>
      <c r="D266" s="9"/>
      <c r="E266" s="9"/>
      <c r="F266" s="9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1"/>
    </row>
    <row r="267" spans="2:19" ht="10.5">
      <c r="B267" s="9"/>
      <c r="C267" s="9"/>
      <c r="D267" s="9"/>
      <c r="E267" s="9"/>
      <c r="F267" s="9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1"/>
    </row>
    <row r="268" spans="2:19" ht="10.5">
      <c r="B268" s="9"/>
      <c r="C268" s="9"/>
      <c r="D268" s="9"/>
      <c r="E268" s="9"/>
      <c r="F268" s="9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1"/>
    </row>
    <row r="269" spans="2:19" ht="10.5">
      <c r="B269" s="9"/>
      <c r="C269" s="9"/>
      <c r="D269" s="9"/>
      <c r="E269" s="9"/>
      <c r="F269" s="9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1"/>
    </row>
    <row r="270" spans="2:19" ht="10.5">
      <c r="B270" s="9"/>
      <c r="C270" s="9"/>
      <c r="D270" s="9"/>
      <c r="E270" s="9"/>
      <c r="F270" s="9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1"/>
    </row>
    <row r="271" spans="2:19" ht="10.5">
      <c r="B271" s="9"/>
      <c r="C271" s="9"/>
      <c r="D271" s="9"/>
      <c r="E271" s="9"/>
      <c r="F271" s="9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1"/>
    </row>
    <row r="272" spans="2:19" ht="10.5">
      <c r="B272" s="9"/>
      <c r="C272" s="9"/>
      <c r="D272" s="9"/>
      <c r="E272" s="9"/>
      <c r="F272" s="9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1"/>
    </row>
    <row r="273" spans="2:19" ht="10.5">
      <c r="B273" s="9"/>
      <c r="C273" s="9"/>
      <c r="D273" s="9"/>
      <c r="E273" s="9"/>
      <c r="F273" s="9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1"/>
    </row>
    <row r="274" spans="2:19" ht="10.5">
      <c r="B274" s="9"/>
      <c r="C274" s="9"/>
      <c r="D274" s="9"/>
      <c r="E274" s="9"/>
      <c r="F274" s="9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1"/>
    </row>
    <row r="275" spans="2:19" ht="10.5">
      <c r="B275" s="9"/>
      <c r="C275" s="9"/>
      <c r="D275" s="9"/>
      <c r="E275" s="9"/>
      <c r="F275" s="9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1"/>
    </row>
    <row r="276" spans="2:19" ht="10.5">
      <c r="B276" s="9"/>
      <c r="C276" s="9"/>
      <c r="D276" s="9"/>
      <c r="E276" s="9"/>
      <c r="F276" s="9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1"/>
    </row>
    <row r="277" spans="2:19" ht="10.5">
      <c r="B277" s="9"/>
      <c r="C277" s="9"/>
      <c r="D277" s="9"/>
      <c r="E277" s="9"/>
      <c r="F277" s="9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1"/>
    </row>
    <row r="278" spans="2:19" ht="10.5">
      <c r="B278" s="9"/>
      <c r="C278" s="9"/>
      <c r="D278" s="9"/>
      <c r="E278" s="9"/>
      <c r="F278" s="9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1"/>
    </row>
    <row r="279" spans="2:19" ht="10.5">
      <c r="B279" s="9"/>
      <c r="C279" s="9"/>
      <c r="D279" s="9"/>
      <c r="E279" s="9"/>
      <c r="F279" s="9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1"/>
    </row>
    <row r="280" spans="2:19" ht="10.5">
      <c r="B280" s="9"/>
      <c r="C280" s="9"/>
      <c r="D280" s="9"/>
      <c r="E280" s="9"/>
      <c r="F280" s="9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1"/>
    </row>
    <row r="281" spans="2:19" ht="10.5">
      <c r="B281" s="9"/>
      <c r="C281" s="9"/>
      <c r="D281" s="9"/>
      <c r="E281" s="9"/>
      <c r="F281" s="9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1"/>
    </row>
    <row r="282" spans="2:19" ht="10.5">
      <c r="B282" s="9"/>
      <c r="C282" s="9"/>
      <c r="D282" s="9"/>
      <c r="E282" s="9"/>
      <c r="F282" s="9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1"/>
    </row>
    <row r="283" spans="2:19" ht="10.5">
      <c r="B283" s="9"/>
      <c r="C283" s="9"/>
      <c r="D283" s="9"/>
      <c r="E283" s="9"/>
      <c r="F283" s="9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1"/>
    </row>
    <row r="284" spans="2:19" ht="10.5">
      <c r="B284" s="9"/>
      <c r="C284" s="9"/>
      <c r="D284" s="9"/>
      <c r="E284" s="9"/>
      <c r="F284" s="9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1"/>
    </row>
    <row r="285" spans="2:19" ht="10.5">
      <c r="B285" s="9"/>
      <c r="C285" s="9"/>
      <c r="D285" s="9"/>
      <c r="E285" s="9"/>
      <c r="F285" s="9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1"/>
    </row>
    <row r="286" spans="2:19" ht="10.5">
      <c r="B286" s="9"/>
      <c r="C286" s="9"/>
      <c r="D286" s="9"/>
      <c r="E286" s="9"/>
      <c r="F286" s="9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1"/>
    </row>
    <row r="287" spans="2:19" ht="10.5">
      <c r="B287" s="9"/>
      <c r="C287" s="9"/>
      <c r="D287" s="9"/>
      <c r="E287" s="9"/>
      <c r="F287" s="9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1"/>
    </row>
    <row r="288" spans="2:19" ht="10.5">
      <c r="B288" s="9"/>
      <c r="C288" s="9"/>
      <c r="D288" s="9"/>
      <c r="E288" s="9"/>
      <c r="F288" s="9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1"/>
    </row>
    <row r="289" spans="2:19" ht="10.5">
      <c r="B289" s="9"/>
      <c r="C289" s="9"/>
      <c r="D289" s="9"/>
      <c r="E289" s="9"/>
      <c r="F289" s="9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1"/>
    </row>
    <row r="290" spans="2:19" ht="10.5">
      <c r="B290" s="9"/>
      <c r="C290" s="9"/>
      <c r="D290" s="9"/>
      <c r="E290" s="9"/>
      <c r="F290" s="9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1"/>
    </row>
    <row r="291" spans="2:19" ht="10.5">
      <c r="B291" s="9"/>
      <c r="C291" s="9"/>
      <c r="D291" s="9"/>
      <c r="E291" s="9"/>
      <c r="F291" s="9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1"/>
    </row>
    <row r="292" spans="2:19" ht="10.5">
      <c r="B292" s="9"/>
      <c r="C292" s="9"/>
      <c r="D292" s="9"/>
      <c r="E292" s="9"/>
      <c r="F292" s="9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1"/>
    </row>
    <row r="293" spans="2:19" ht="10.5">
      <c r="B293" s="9"/>
      <c r="C293" s="9"/>
      <c r="D293" s="9"/>
      <c r="E293" s="9"/>
      <c r="F293" s="9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1"/>
    </row>
    <row r="294" spans="2:19" ht="10.5">
      <c r="B294" s="9"/>
      <c r="C294" s="9"/>
      <c r="D294" s="9"/>
      <c r="E294" s="9"/>
      <c r="F294" s="9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1"/>
    </row>
    <row r="295" spans="2:19" ht="10.5">
      <c r="B295" s="9"/>
      <c r="C295" s="9"/>
      <c r="D295" s="9"/>
      <c r="E295" s="9"/>
      <c r="F295" s="9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1"/>
    </row>
    <row r="296" spans="2:19" ht="10.5">
      <c r="B296" s="9"/>
      <c r="C296" s="9"/>
      <c r="D296" s="9"/>
      <c r="E296" s="9"/>
      <c r="F296" s="9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1"/>
    </row>
    <row r="297" spans="2:19" ht="10.5">
      <c r="B297" s="9"/>
      <c r="C297" s="9"/>
      <c r="D297" s="9"/>
      <c r="E297" s="9"/>
      <c r="F297" s="9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1"/>
    </row>
    <row r="298" spans="2:19" ht="10.5">
      <c r="B298" s="9"/>
      <c r="C298" s="9"/>
      <c r="D298" s="9"/>
      <c r="E298" s="9"/>
      <c r="F298" s="9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1"/>
    </row>
    <row r="299" spans="2:19" ht="10.5">
      <c r="B299" s="9"/>
      <c r="C299" s="9"/>
      <c r="D299" s="9"/>
      <c r="E299" s="9"/>
      <c r="F299" s="9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1"/>
    </row>
    <row r="300" spans="2:19" ht="10.5">
      <c r="B300" s="9"/>
      <c r="C300" s="9"/>
      <c r="D300" s="9"/>
      <c r="E300" s="9"/>
      <c r="F300" s="9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1"/>
    </row>
    <row r="301" spans="2:19" ht="10.5">
      <c r="B301" s="9"/>
      <c r="C301" s="9"/>
      <c r="D301" s="9"/>
      <c r="E301" s="9"/>
      <c r="F301" s="9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1"/>
    </row>
    <row r="302" spans="2:19" ht="10.5">
      <c r="B302" s="9"/>
      <c r="C302" s="9"/>
      <c r="D302" s="9"/>
      <c r="E302" s="9"/>
      <c r="F302" s="9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1"/>
    </row>
    <row r="303" spans="2:19" ht="10.5">
      <c r="B303" s="9"/>
      <c r="C303" s="9"/>
      <c r="D303" s="9"/>
      <c r="E303" s="9"/>
      <c r="F303" s="9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1"/>
    </row>
    <row r="304" spans="2:19" ht="10.5">
      <c r="B304" s="9"/>
      <c r="C304" s="9"/>
      <c r="D304" s="9"/>
      <c r="E304" s="9"/>
      <c r="F304" s="9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1"/>
    </row>
    <row r="305" spans="2:19" ht="10.5">
      <c r="B305" s="9"/>
      <c r="C305" s="9"/>
      <c r="D305" s="9"/>
      <c r="E305" s="9"/>
      <c r="F305" s="9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1"/>
    </row>
    <row r="306" spans="2:19" ht="10.5">
      <c r="B306" s="9"/>
      <c r="C306" s="9"/>
      <c r="D306" s="9"/>
      <c r="E306" s="9"/>
      <c r="F306" s="9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1"/>
    </row>
    <row r="307" spans="2:19" ht="10.5">
      <c r="B307" s="9"/>
      <c r="C307" s="9"/>
      <c r="D307" s="9"/>
      <c r="E307" s="9"/>
      <c r="F307" s="9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1"/>
    </row>
    <row r="308" spans="2:19" ht="10.5">
      <c r="B308" s="9"/>
      <c r="C308" s="9"/>
      <c r="D308" s="9"/>
      <c r="E308" s="9"/>
      <c r="F308" s="9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1"/>
    </row>
    <row r="309" spans="2:19" ht="10.5">
      <c r="B309" s="9"/>
      <c r="C309" s="9"/>
      <c r="D309" s="9"/>
      <c r="E309" s="9"/>
      <c r="F309" s="9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1"/>
    </row>
    <row r="310" spans="2:19" ht="10.5">
      <c r="B310" s="9"/>
      <c r="C310" s="9"/>
      <c r="D310" s="9"/>
      <c r="E310" s="9"/>
      <c r="F310" s="9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1"/>
    </row>
    <row r="311" spans="2:19" ht="10.5">
      <c r="B311" s="9"/>
      <c r="C311" s="9"/>
      <c r="D311" s="9"/>
      <c r="E311" s="9"/>
      <c r="F311" s="9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1"/>
    </row>
    <row r="312" spans="2:19" ht="10.5">
      <c r="B312" s="9"/>
      <c r="C312" s="9"/>
      <c r="D312" s="9"/>
      <c r="E312" s="9"/>
      <c r="F312" s="9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1"/>
    </row>
    <row r="313" spans="2:19" ht="10.5">
      <c r="B313" s="9"/>
      <c r="C313" s="9"/>
      <c r="D313" s="9"/>
      <c r="E313" s="9"/>
      <c r="F313" s="9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1"/>
    </row>
    <row r="314" spans="2:19" ht="10.5">
      <c r="B314" s="9"/>
      <c r="C314" s="9"/>
      <c r="D314" s="9"/>
      <c r="E314" s="9"/>
      <c r="F314" s="9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1"/>
    </row>
    <row r="315" spans="2:19" ht="10.5">
      <c r="B315" s="9"/>
      <c r="C315" s="9"/>
      <c r="D315" s="9"/>
      <c r="E315" s="9"/>
      <c r="F315" s="9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1"/>
    </row>
    <row r="316" spans="2:19" ht="10.5">
      <c r="B316" s="9"/>
      <c r="C316" s="9"/>
      <c r="D316" s="9"/>
      <c r="E316" s="9"/>
      <c r="F316" s="9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1"/>
    </row>
    <row r="317" spans="2:19" ht="10.5">
      <c r="B317" s="9"/>
      <c r="C317" s="9"/>
      <c r="D317" s="9"/>
      <c r="E317" s="9"/>
      <c r="F317" s="9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1"/>
    </row>
    <row r="318" spans="2:19" ht="10.5">
      <c r="B318" s="9"/>
      <c r="C318" s="9"/>
      <c r="D318" s="9"/>
      <c r="E318" s="9"/>
      <c r="F318" s="9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1"/>
    </row>
    <row r="319" spans="2:19" ht="10.5">
      <c r="B319" s="9"/>
      <c r="C319" s="9"/>
      <c r="D319" s="9"/>
      <c r="E319" s="9"/>
      <c r="F319" s="9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1"/>
    </row>
    <row r="320" spans="2:19" ht="10.5">
      <c r="B320" s="9"/>
      <c r="C320" s="9"/>
      <c r="D320" s="9"/>
      <c r="E320" s="9"/>
      <c r="F320" s="9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1"/>
    </row>
    <row r="321" spans="2:19" ht="10.5">
      <c r="B321" s="9"/>
      <c r="C321" s="9"/>
      <c r="D321" s="9"/>
      <c r="E321" s="9"/>
      <c r="F321" s="9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1"/>
    </row>
    <row r="322" spans="2:19" ht="10.5">
      <c r="B322" s="9"/>
      <c r="C322" s="9"/>
      <c r="D322" s="9"/>
      <c r="E322" s="9"/>
      <c r="F322" s="9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1"/>
    </row>
    <row r="323" spans="2:19" ht="10.5">
      <c r="B323" s="9"/>
      <c r="C323" s="9"/>
      <c r="D323" s="9"/>
      <c r="E323" s="9"/>
      <c r="F323" s="9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1"/>
    </row>
    <row r="324" spans="2:19" ht="10.5">
      <c r="B324" s="9"/>
      <c r="C324" s="9"/>
      <c r="D324" s="9"/>
      <c r="E324" s="9"/>
      <c r="F324" s="9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1"/>
    </row>
    <row r="325" spans="2:19" ht="10.5">
      <c r="B325" s="9"/>
      <c r="C325" s="9"/>
      <c r="D325" s="9"/>
      <c r="E325" s="9"/>
      <c r="F325" s="9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1"/>
    </row>
    <row r="326" spans="2:19" ht="10.5">
      <c r="B326" s="9"/>
      <c r="C326" s="9"/>
      <c r="D326" s="9"/>
      <c r="E326" s="9"/>
      <c r="F326" s="9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1"/>
    </row>
    <row r="327" spans="2:19" ht="10.5">
      <c r="B327" s="9"/>
      <c r="C327" s="9"/>
      <c r="D327" s="9"/>
      <c r="E327" s="9"/>
      <c r="F327" s="9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1"/>
    </row>
    <row r="328" spans="2:19" ht="10.5">
      <c r="B328" s="9"/>
      <c r="C328" s="9"/>
      <c r="D328" s="9"/>
      <c r="E328" s="9"/>
      <c r="F328" s="9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1"/>
    </row>
    <row r="329" spans="2:19" ht="10.5">
      <c r="B329" s="9"/>
      <c r="C329" s="9"/>
      <c r="D329" s="9"/>
      <c r="E329" s="9"/>
      <c r="F329" s="9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1"/>
    </row>
    <row r="330" spans="2:19" ht="10.5">
      <c r="B330" s="9"/>
      <c r="C330" s="9"/>
      <c r="D330" s="9"/>
      <c r="E330" s="9"/>
      <c r="F330" s="9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1"/>
    </row>
    <row r="331" spans="2:19" ht="10.5">
      <c r="B331" s="9"/>
      <c r="C331" s="9"/>
      <c r="D331" s="9"/>
      <c r="E331" s="9"/>
      <c r="F331" s="9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1"/>
    </row>
    <row r="332" spans="2:19" ht="10.5">
      <c r="B332" s="9"/>
      <c r="C332" s="9"/>
      <c r="D332" s="9"/>
      <c r="E332" s="9"/>
      <c r="F332" s="9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1"/>
    </row>
    <row r="333" spans="2:19" ht="10.5">
      <c r="B333" s="9"/>
      <c r="C333" s="9"/>
      <c r="D333" s="9"/>
      <c r="E333" s="9"/>
      <c r="F333" s="9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1"/>
    </row>
    <row r="334" spans="2:19" ht="10.5">
      <c r="B334" s="9"/>
      <c r="C334" s="9"/>
      <c r="D334" s="9"/>
      <c r="E334" s="9"/>
      <c r="F334" s="9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</row>
    <row r="335" spans="2:19" ht="10.5">
      <c r="B335" s="9"/>
      <c r="C335" s="9"/>
      <c r="D335" s="9"/>
      <c r="E335" s="9"/>
      <c r="F335" s="9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</row>
    <row r="336" spans="2:19" ht="10.5">
      <c r="B336" s="9"/>
      <c r="C336" s="9"/>
      <c r="D336" s="9"/>
      <c r="E336" s="9"/>
      <c r="F336" s="9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</row>
    <row r="337" spans="2:19" ht="10.5">
      <c r="B337" s="9"/>
      <c r="C337" s="9"/>
      <c r="D337" s="9"/>
      <c r="E337" s="9"/>
      <c r="F337" s="9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</row>
    <row r="338" spans="2:19" ht="10.5">
      <c r="B338" s="9"/>
      <c r="C338" s="9"/>
      <c r="D338" s="9"/>
      <c r="E338" s="9"/>
      <c r="F338" s="9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</row>
    <row r="339" spans="2:19" ht="10.5">
      <c r="B339" s="9"/>
      <c r="C339" s="9"/>
      <c r="D339" s="9"/>
      <c r="E339" s="9"/>
      <c r="F339" s="9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</row>
    <row r="340" spans="2:19" ht="10.5">
      <c r="B340" s="9"/>
      <c r="C340" s="9"/>
      <c r="D340" s="9"/>
      <c r="E340" s="9"/>
      <c r="F340" s="9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</row>
    <row r="341" spans="2:19" ht="10.5">
      <c r="B341" s="9"/>
      <c r="C341" s="9"/>
      <c r="D341" s="9"/>
      <c r="E341" s="9"/>
      <c r="F341" s="9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</row>
    <row r="342" spans="2:19" ht="10.5">
      <c r="B342" s="9"/>
      <c r="C342" s="9"/>
      <c r="D342" s="9"/>
      <c r="E342" s="9"/>
      <c r="F342" s="9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</row>
    <row r="343" spans="2:19" ht="10.5">
      <c r="B343" s="9"/>
      <c r="C343" s="9"/>
      <c r="D343" s="9"/>
      <c r="E343" s="9"/>
      <c r="F343" s="9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</row>
    <row r="344" spans="2:19" ht="10.5">
      <c r="B344" s="9"/>
      <c r="C344" s="9"/>
      <c r="D344" s="9"/>
      <c r="E344" s="9"/>
      <c r="F344" s="9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</row>
    <row r="345" spans="2:19" ht="10.5">
      <c r="B345" s="9"/>
      <c r="C345" s="9"/>
      <c r="D345" s="9"/>
      <c r="E345" s="9"/>
      <c r="F345" s="9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</row>
    <row r="346" spans="2:19" ht="10.5">
      <c r="B346" s="9"/>
      <c r="C346" s="9"/>
      <c r="D346" s="9"/>
      <c r="E346" s="9"/>
      <c r="F346" s="9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</row>
    <row r="347" spans="2:19" ht="10.5">
      <c r="B347" s="9"/>
      <c r="C347" s="9"/>
      <c r="D347" s="9"/>
      <c r="E347" s="9"/>
      <c r="F347" s="9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</row>
    <row r="348" spans="2:19" ht="10.5">
      <c r="B348" s="9"/>
      <c r="C348" s="9"/>
      <c r="D348" s="9"/>
      <c r="E348" s="9"/>
      <c r="F348" s="9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</row>
    <row r="349" spans="2:19" ht="10.5">
      <c r="B349" s="9"/>
      <c r="C349" s="9"/>
      <c r="D349" s="9"/>
      <c r="E349" s="9"/>
      <c r="F349" s="9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</row>
    <row r="350" spans="2:19" ht="10.5">
      <c r="B350" s="9"/>
      <c r="C350" s="9"/>
      <c r="D350" s="9"/>
      <c r="E350" s="9"/>
      <c r="F350" s="9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</row>
    <row r="351" spans="2:19" ht="10.5">
      <c r="B351" s="9"/>
      <c r="C351" s="9"/>
      <c r="D351" s="9"/>
      <c r="E351" s="9"/>
      <c r="F351" s="9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</row>
    <row r="352" spans="2:19" ht="10.5">
      <c r="B352" s="9"/>
      <c r="C352" s="9"/>
      <c r="D352" s="9"/>
      <c r="E352" s="9"/>
      <c r="F352" s="9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</row>
    <row r="353" spans="2:19" ht="10.5">
      <c r="B353" s="9"/>
      <c r="C353" s="9"/>
      <c r="D353" s="9"/>
      <c r="E353" s="9"/>
      <c r="F353" s="9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</row>
    <row r="354" spans="2:19" ht="10.5">
      <c r="B354" s="9"/>
      <c r="C354" s="9"/>
      <c r="D354" s="9"/>
      <c r="E354" s="9"/>
      <c r="F354" s="9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</row>
    <row r="355" spans="2:19" ht="10.5">
      <c r="B355" s="9"/>
      <c r="C355" s="9"/>
      <c r="D355" s="9"/>
      <c r="E355" s="9"/>
      <c r="F355" s="9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</row>
    <row r="356" spans="2:19" ht="10.5">
      <c r="B356" s="9"/>
      <c r="C356" s="9"/>
      <c r="D356" s="9"/>
      <c r="E356" s="9"/>
      <c r="F356" s="9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</row>
    <row r="357" spans="2:19" ht="10.5">
      <c r="B357" s="9"/>
      <c r="C357" s="9"/>
      <c r="D357" s="9"/>
      <c r="E357" s="9"/>
      <c r="F357" s="9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</row>
    <row r="358" spans="2:19" ht="10.5">
      <c r="B358" s="9"/>
      <c r="C358" s="9"/>
      <c r="D358" s="9"/>
      <c r="E358" s="9"/>
      <c r="F358" s="9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</row>
    <row r="359" spans="2:19" ht="10.5">
      <c r="B359" s="9"/>
      <c r="C359" s="9"/>
      <c r="D359" s="9"/>
      <c r="E359" s="9"/>
      <c r="F359" s="9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</row>
    <row r="360" spans="2:19" ht="10.5">
      <c r="B360" s="9"/>
      <c r="C360" s="9"/>
      <c r="D360" s="9"/>
      <c r="E360" s="9"/>
      <c r="F360" s="9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</row>
    <row r="361" spans="2:19" ht="10.5">
      <c r="B361" s="9"/>
      <c r="C361" s="9"/>
      <c r="D361" s="9"/>
      <c r="E361" s="9"/>
      <c r="F361" s="9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</row>
    <row r="362" spans="2:19" ht="10.5">
      <c r="B362" s="9"/>
      <c r="C362" s="9"/>
      <c r="D362" s="9"/>
      <c r="E362" s="9"/>
      <c r="F362" s="9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</row>
    <row r="363" spans="2:19" ht="10.5">
      <c r="B363" s="9"/>
      <c r="C363" s="9"/>
      <c r="D363" s="9"/>
      <c r="E363" s="9"/>
      <c r="F363" s="9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</row>
    <row r="364" spans="2:19" ht="10.5">
      <c r="B364" s="9"/>
      <c r="C364" s="9"/>
      <c r="D364" s="9"/>
      <c r="E364" s="9"/>
      <c r="F364" s="9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</row>
    <row r="365" spans="2:19" ht="10.5">
      <c r="B365" s="9"/>
      <c r="C365" s="9"/>
      <c r="D365" s="9"/>
      <c r="E365" s="9"/>
      <c r="F365" s="9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</row>
    <row r="366" spans="2:19" ht="10.5">
      <c r="B366" s="9"/>
      <c r="C366" s="9"/>
      <c r="D366" s="9"/>
      <c r="E366" s="9"/>
      <c r="F366" s="9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</row>
    <row r="367" spans="2:19" ht="10.5">
      <c r="B367" s="9"/>
      <c r="C367" s="9"/>
      <c r="D367" s="9"/>
      <c r="E367" s="9"/>
      <c r="F367" s="9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</row>
    <row r="368" spans="2:19" ht="10.5">
      <c r="B368" s="9"/>
      <c r="C368" s="9"/>
      <c r="D368" s="9"/>
      <c r="E368" s="9"/>
      <c r="F368" s="9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</row>
    <row r="369" spans="2:19" ht="10.5">
      <c r="B369" s="9"/>
      <c r="C369" s="9"/>
      <c r="D369" s="9"/>
      <c r="E369" s="9"/>
      <c r="F369" s="9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</row>
    <row r="370" spans="2:19" ht="10.5">
      <c r="B370" s="9"/>
      <c r="C370" s="9"/>
      <c r="D370" s="9"/>
      <c r="E370" s="9"/>
      <c r="F370" s="9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</row>
    <row r="371" spans="2:19" ht="10.5">
      <c r="B371" s="9"/>
      <c r="C371" s="9"/>
      <c r="D371" s="9"/>
      <c r="E371" s="9"/>
      <c r="F371" s="9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</row>
    <row r="372" spans="2:19" ht="10.5">
      <c r="B372" s="9"/>
      <c r="C372" s="9"/>
      <c r="D372" s="9"/>
      <c r="E372" s="9"/>
      <c r="F372" s="9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</row>
    <row r="373" spans="2:19" ht="10.5">
      <c r="B373" s="9"/>
      <c r="C373" s="9"/>
      <c r="D373" s="9"/>
      <c r="E373" s="9"/>
      <c r="F373" s="9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</row>
    <row r="374" spans="2:19" ht="10.5">
      <c r="B374" s="9"/>
      <c r="C374" s="9"/>
      <c r="D374" s="9"/>
      <c r="E374" s="9"/>
      <c r="F374" s="9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</row>
    <row r="375" spans="2:19" ht="10.5">
      <c r="B375" s="9"/>
      <c r="C375" s="9"/>
      <c r="D375" s="9"/>
      <c r="E375" s="9"/>
      <c r="F375" s="9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</row>
    <row r="376" spans="2:19" ht="10.5">
      <c r="B376" s="9"/>
      <c r="C376" s="9"/>
      <c r="D376" s="9"/>
      <c r="E376" s="9"/>
      <c r="F376" s="9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</row>
    <row r="377" spans="2:19" ht="10.5">
      <c r="B377" s="9"/>
      <c r="C377" s="9"/>
      <c r="D377" s="9"/>
      <c r="E377" s="9"/>
      <c r="F377" s="9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</row>
    <row r="378" spans="2:19" ht="10.5">
      <c r="B378" s="9"/>
      <c r="C378" s="9"/>
      <c r="D378" s="9"/>
      <c r="E378" s="9"/>
      <c r="F378" s="9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</row>
    <row r="379" spans="2:19" ht="10.5">
      <c r="B379" s="9"/>
      <c r="C379" s="9"/>
      <c r="D379" s="9"/>
      <c r="E379" s="9"/>
      <c r="F379" s="9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</row>
    <row r="380" spans="2:19" ht="10.5">
      <c r="B380" s="9"/>
      <c r="C380" s="9"/>
      <c r="D380" s="9"/>
      <c r="E380" s="9"/>
      <c r="F380" s="9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</row>
    <row r="381" spans="2:19" ht="10.5">
      <c r="B381" s="9"/>
      <c r="C381" s="9"/>
      <c r="D381" s="9"/>
      <c r="E381" s="9"/>
      <c r="F381" s="9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</row>
    <row r="382" spans="2:19" ht="10.5">
      <c r="B382" s="9"/>
      <c r="C382" s="9"/>
      <c r="D382" s="9"/>
      <c r="E382" s="9"/>
      <c r="F382" s="9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</row>
    <row r="383" spans="2:19" ht="10.5">
      <c r="B383" s="9"/>
      <c r="C383" s="9"/>
      <c r="D383" s="9"/>
      <c r="E383" s="9"/>
      <c r="F383" s="9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</row>
    <row r="384" spans="2:19" ht="10.5">
      <c r="B384" s="9"/>
      <c r="C384" s="9"/>
      <c r="D384" s="9"/>
      <c r="E384" s="9"/>
      <c r="F384" s="9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</row>
    <row r="385" spans="2:19" ht="10.5">
      <c r="B385" s="9"/>
      <c r="C385" s="9"/>
      <c r="D385" s="9"/>
      <c r="E385" s="9"/>
      <c r="F385" s="9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</row>
    <row r="386" spans="2:19" ht="10.5">
      <c r="B386" s="9"/>
      <c r="C386" s="9"/>
      <c r="D386" s="9"/>
      <c r="E386" s="9"/>
      <c r="F386" s="9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</row>
    <row r="387" spans="2:19" ht="10.5">
      <c r="B387" s="9"/>
      <c r="C387" s="9"/>
      <c r="D387" s="9"/>
      <c r="E387" s="9"/>
      <c r="F387" s="9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</row>
    <row r="388" spans="2:19" ht="10.5">
      <c r="B388" s="9"/>
      <c r="C388" s="9"/>
      <c r="D388" s="9"/>
      <c r="E388" s="9"/>
      <c r="F388" s="9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</row>
    <row r="389" spans="2:19" ht="10.5">
      <c r="B389" s="9"/>
      <c r="C389" s="9"/>
      <c r="D389" s="9"/>
      <c r="E389" s="9"/>
      <c r="F389" s="9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</row>
    <row r="390" spans="2:19" ht="10.5">
      <c r="B390" s="9"/>
      <c r="C390" s="9"/>
      <c r="D390" s="9"/>
      <c r="E390" s="9"/>
      <c r="F390" s="9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</row>
    <row r="391" spans="2:19" ht="10.5">
      <c r="B391" s="9"/>
      <c r="C391" s="9"/>
      <c r="D391" s="9"/>
      <c r="E391" s="9"/>
      <c r="F391" s="9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</row>
    <row r="392" spans="2:19" ht="10.5">
      <c r="B392" s="9"/>
      <c r="C392" s="9"/>
      <c r="D392" s="9"/>
      <c r="E392" s="9"/>
      <c r="F392" s="9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</row>
    <row r="393" spans="2:19" ht="10.5">
      <c r="B393" s="9"/>
      <c r="C393" s="9"/>
      <c r="D393" s="9"/>
      <c r="E393" s="9"/>
      <c r="F393" s="9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</row>
    <row r="394" spans="7:19" ht="10.5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</row>
  </sheetData>
  <mergeCells count="20">
    <mergeCell ref="K6:K7"/>
    <mergeCell ref="L6:L7"/>
    <mergeCell ref="G5:S5"/>
    <mergeCell ref="A5:B7"/>
    <mergeCell ref="D5:F5"/>
    <mergeCell ref="D6:D7"/>
    <mergeCell ref="E6:E7"/>
    <mergeCell ref="F6:F7"/>
    <mergeCell ref="G6:G7"/>
    <mergeCell ref="H6:H7"/>
    <mergeCell ref="Q6:Q7"/>
    <mergeCell ref="R6:R7"/>
    <mergeCell ref="S6:S7"/>
    <mergeCell ref="A1:S2"/>
    <mergeCell ref="M6:M7"/>
    <mergeCell ref="N6:N7"/>
    <mergeCell ref="O6:O7"/>
    <mergeCell ref="P6:P7"/>
    <mergeCell ref="I6:I7"/>
    <mergeCell ref="J6:J7"/>
  </mergeCells>
  <printOptions horizontalCentered="1"/>
  <pageMargins left="0.75" right="0.75" top="0.3937007874015748" bottom="0.1968503937007874" header="0" footer="0"/>
  <pageSetup fitToHeight="1" fitToWidth="1"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MPATINO</dc:creator>
  <cp:keywords/>
  <dc:description/>
  <cp:lastModifiedBy>LAREVALO</cp:lastModifiedBy>
  <cp:lastPrinted>2006-01-06T00:17:54Z</cp:lastPrinted>
  <dcterms:created xsi:type="dcterms:W3CDTF">2002-11-21T22:16:27Z</dcterms:created>
  <dcterms:modified xsi:type="dcterms:W3CDTF">2006-01-06T00:17:57Z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