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<sst xmlns="http://schemas.openxmlformats.org/spreadsheetml/2006/main" count="245" uniqueCount="157">
  <si>
    <t>UBICACIÓN</t>
  </si>
  <si>
    <t>DISTRITO</t>
  </si>
  <si>
    <t>PROVINCIA</t>
  </si>
  <si>
    <t>EMPRESA MINERA</t>
  </si>
  <si>
    <t>UNIDAD MINERA</t>
  </si>
  <si>
    <t>COMPAÑÍA MINERA ANTAMINA S.A.</t>
  </si>
  <si>
    <t>ANTAMINA</t>
  </si>
  <si>
    <t>SAN MARCOS</t>
  </si>
  <si>
    <t>HUARI</t>
  </si>
  <si>
    <t>ANCASH</t>
  </si>
  <si>
    <t>ANTAMINA N° 1</t>
  </si>
  <si>
    <t>VOLCAN CIA.MINERA S.A.A.</t>
  </si>
  <si>
    <t>ANDAYCHAGUA</t>
  </si>
  <si>
    <t>SUITUCANCHA</t>
  </si>
  <si>
    <t>YAULI</t>
  </si>
  <si>
    <t>JUNIN</t>
  </si>
  <si>
    <t>CARAHUACRA</t>
  </si>
  <si>
    <t>CERRO DE PASCO</t>
  </si>
  <si>
    <t>YANACANCHA</t>
  </si>
  <si>
    <t>PASCO</t>
  </si>
  <si>
    <t>SAN CRISTOBAL</t>
  </si>
  <si>
    <t>SAN GENARO</t>
  </si>
  <si>
    <t>SANTA ANA</t>
  </si>
  <si>
    <t>CASTROVIRREYNA</t>
  </si>
  <si>
    <t>HUANCAVELICA</t>
  </si>
  <si>
    <t>CIA. MINERA ARCATA S.A.</t>
  </si>
  <si>
    <t>ARCATA</t>
  </si>
  <si>
    <t>CAYARANI</t>
  </si>
  <si>
    <t>CONDESUYOS</t>
  </si>
  <si>
    <t>AREQUIPA</t>
  </si>
  <si>
    <t>CAYLLOMA</t>
  </si>
  <si>
    <t>CIA.DE MINAS BUENAVENTURA S.A.A.</t>
  </si>
  <si>
    <t>JULCANI</t>
  </si>
  <si>
    <t>CCOCHACCASA</t>
  </si>
  <si>
    <t>ANGARAES</t>
  </si>
  <si>
    <t>UCHUCCHACUA</t>
  </si>
  <si>
    <t>OYON</t>
  </si>
  <si>
    <t>CAJATAMBO</t>
  </si>
  <si>
    <t>LIMA</t>
  </si>
  <si>
    <t>ATACOCHA</t>
  </si>
  <si>
    <t>AMERICANA</t>
  </si>
  <si>
    <t>CHICLA</t>
  </si>
  <si>
    <t>HUAROCHIRI</t>
  </si>
  <si>
    <t>HUARON</t>
  </si>
  <si>
    <t>HUAYLLAY</t>
  </si>
  <si>
    <t>MILPO N° 1</t>
  </si>
  <si>
    <t>RAURA</t>
  </si>
  <si>
    <t>SAN MIGUEL DE CAURI</t>
  </si>
  <si>
    <t>LAURICOCHA</t>
  </si>
  <si>
    <t>HUANUCO</t>
  </si>
  <si>
    <t>SAN VICENTE</t>
  </si>
  <si>
    <t>VITOC</t>
  </si>
  <si>
    <t>CHANCHAMAYO</t>
  </si>
  <si>
    <t>CIA.MRA.SAN VALENTIN S.A.</t>
  </si>
  <si>
    <t>SATANAS</t>
  </si>
  <si>
    <t>LARAOS</t>
  </si>
  <si>
    <t>YAUYOS</t>
  </si>
  <si>
    <t>SOLITARIA</t>
  </si>
  <si>
    <t>HUANTAN</t>
  </si>
  <si>
    <t>CIA.MRA.SANTA LUISA S.A.</t>
  </si>
  <si>
    <t>EL RECUERDO</t>
  </si>
  <si>
    <t>HUALLANCA</t>
  </si>
  <si>
    <t>BOLOGNESI</t>
  </si>
  <si>
    <t>SANTA LUISA</t>
  </si>
  <si>
    <t>COOPERATIVA MINERA MINAS CANARIA LTDA.</t>
  </si>
  <si>
    <t>CATALINA HUANCA</t>
  </si>
  <si>
    <t>CANARIA</t>
  </si>
  <si>
    <t>VICTOR FAJARDO</t>
  </si>
  <si>
    <t>AYACUCHO</t>
  </si>
  <si>
    <t>ANIMON</t>
  </si>
  <si>
    <t>MOROCOCHA</t>
  </si>
  <si>
    <t>EMPRESA MINERA LOS QUENUALES S.A.</t>
  </si>
  <si>
    <t>CASAPALCA</t>
  </si>
  <si>
    <t>ISCAYCRUZ</t>
  </si>
  <si>
    <t>EMPRESA MINERA NATIVIDAD S.A.</t>
  </si>
  <si>
    <t>MINERA COLQUISIRI S.A.</t>
  </si>
  <si>
    <t>MARIA TERESA</t>
  </si>
  <si>
    <t>HUARAL</t>
  </si>
  <si>
    <t>MINERA HUALLANCA S.A.C.</t>
  </si>
  <si>
    <t>PUCARRAJO</t>
  </si>
  <si>
    <t>MINERA SINAYCOCHA S.A.C.</t>
  </si>
  <si>
    <t>SINAYCOCHA UNO</t>
  </si>
  <si>
    <t>ANDAMARCA</t>
  </si>
  <si>
    <t>CONCEPCION</t>
  </si>
  <si>
    <t>PACHAPAQUI</t>
  </si>
  <si>
    <t>AQUIA</t>
  </si>
  <si>
    <t>QUIRUVILCA</t>
  </si>
  <si>
    <t>SANTIAGO DE CHUCO</t>
  </si>
  <si>
    <t>LA LIBERTAD</t>
  </si>
  <si>
    <t>PERUBAR S.A.</t>
  </si>
  <si>
    <t>ROSAURA</t>
  </si>
  <si>
    <t>SAN MATEO</t>
  </si>
  <si>
    <t>AUSTRIA DUVAZ</t>
  </si>
  <si>
    <t>SOC.MRA.CORONA S.A.</t>
  </si>
  <si>
    <t>ANTICONA</t>
  </si>
  <si>
    <t>CAROLINA N° 1</t>
  </si>
  <si>
    <t>HUALGAYOC</t>
  </si>
  <si>
    <t>CAJAMARCA</t>
  </si>
  <si>
    <t>MANUELITA</t>
  </si>
  <si>
    <t>YAURICOCHA</t>
  </si>
  <si>
    <t>ALIS</t>
  </si>
  <si>
    <t>SOCIEDAD MINERA EL BROCAL S.A.A.</t>
  </si>
  <si>
    <t>COLQUIJIRCA N. 1</t>
  </si>
  <si>
    <t>TINYAHUARCO</t>
  </si>
  <si>
    <t>COMPAÑIA MINERA CAUDALOSA S.A.</t>
  </si>
  <si>
    <t>HUACHOCOLPA UNO</t>
  </si>
  <si>
    <t>HUACHOCOLPA</t>
  </si>
  <si>
    <t>MINERA HUINAC S.A.C.</t>
  </si>
  <si>
    <t>ADMIRADA ATILA</t>
  </si>
  <si>
    <t>LA MERCED</t>
  </si>
  <si>
    <t>AIJA</t>
  </si>
  <si>
    <t>SOCIEDAD MINERA LAS CUMBRES S.A.C.</t>
  </si>
  <si>
    <t>ALFREDO</t>
  </si>
  <si>
    <t>GORGOR</t>
  </si>
  <si>
    <t>PINTO ARCE, FREDY MARIO</t>
  </si>
  <si>
    <t>SANTA ROSA</t>
  </si>
  <si>
    <t>PACARAOS</t>
  </si>
  <si>
    <t>C.M.LA OROYA-REFINACION 1 Y 2</t>
  </si>
  <si>
    <t>LA OROYA</t>
  </si>
  <si>
    <t>REGION</t>
  </si>
  <si>
    <t>PEQUEÑA MINERÍA</t>
  </si>
  <si>
    <t>3.- REFINACIÓN</t>
  </si>
  <si>
    <t>1.- CONCENTRACIÓN</t>
  </si>
  <si>
    <t>- FLOTACIÓN</t>
  </si>
  <si>
    <t>PRODUCCIÓN MINERA METÁLICA DE PLOMO (TMF) - 2003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</si>
  <si>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</si>
  <si>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GRAN Y MEDIANA MINERÍA</t>
  </si>
  <si>
    <t>INVERSIONES CASTELO BRANCO S.A.</t>
  </si>
  <si>
    <t>SANTAS GLORIA</t>
  </si>
  <si>
    <t>SAN DAMIAN</t>
  </si>
  <si>
    <t>S.M. RECURSOS LINCEARES MAGISTRAL DE HUARAZ S.A.C.</t>
  </si>
  <si>
    <t>DOE RUN PERU S.R.L.</t>
  </si>
  <si>
    <t>COMPAÑIA MINERA ATACOCHA S.A.</t>
  </si>
  <si>
    <t>COMPAÑIA MINERA MILPO S.A.</t>
  </si>
  <si>
    <t>EMPRESA ADMINISTRADORA CHUNGAR S.A.C.</t>
  </si>
  <si>
    <t>COMPAÑIA MINERA HUARON S.A.</t>
  </si>
  <si>
    <t>COMPAÑIA MINERA RAURA S.A.</t>
  </si>
  <si>
    <t>COMPAÑIA MINERA CASAPALCA S.A.</t>
  </si>
  <si>
    <t>PAN AMERICAN SILVER S.A.C.</t>
  </si>
  <si>
    <t>CIA. MINERA SAN IGNACIO DE MOROCOCHA S.A.</t>
  </si>
  <si>
    <t>CASTROVIRREYNA COMPAÑIA MINERA S.A.</t>
  </si>
  <si>
    <t>SOCIEDAD MINERA AUSTRIA DUVAZ S.A.C.</t>
  </si>
  <si>
    <t>MINERA PACHAPAQUI S.A.</t>
  </si>
  <si>
    <t>EMPRESA MINERA DEL CENTRO DEL PERU S.A.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</si>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</sst>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Tahoma"/>
      <family val="2"/>
    </font>
    <font>
      <b/>
      <sz val="14"/>
      <name val="Times New Roman"/>
      <family val="1"/>
    </font>
    <font>
      <b/>
      <sz val="2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3" fontId="2" fillId="3" borderId="6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 horizontal="right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>
      <alignment horizontal="left"/>
    </xf>
    <xf numFmtId="3" fontId="9" fillId="4" borderId="7" xfId="0" applyNumberFormat="1" applyFont="1" applyFill="1" applyBorder="1" applyAlignment="1">
      <alignment horizontal="right"/>
    </xf>
    <xf numFmtId="0" fontId="1" fillId="0" borderId="8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0" fontId="7" fillId="4" borderId="8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>
      <alignment horizontal="left"/>
    </xf>
    <xf numFmtId="3" fontId="1" fillId="0" borderId="7" xfId="0" applyNumberFormat="1" applyFont="1" applyBorder="1" applyAlignment="1">
      <alignment horizontal="left"/>
    </xf>
    <xf numFmtId="0" fontId="11" fillId="5" borderId="8" xfId="0" applyFont="1" applyFill="1" applyBorder="1" applyAlignment="1" applyProtection="1" quotePrefix="1">
      <alignment horizontal="left"/>
      <protection locked="0"/>
    </xf>
    <xf numFmtId="0" fontId="11" fillId="5" borderId="0" xfId="0" applyFont="1" applyFill="1" applyBorder="1" applyAlignment="1" applyProtection="1" quotePrefix="1">
      <alignment horizontal="left"/>
      <protection locked="0"/>
    </xf>
    <xf numFmtId="3" fontId="9" fillId="5" borderId="7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9" fillId="4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9" fillId="5" borderId="11" xfId="0" applyNumberFormat="1" applyFont="1" applyFill="1" applyBorder="1" applyAlignment="1">
      <alignment horizontal="right"/>
    </xf>
    <xf numFmtId="3" fontId="2" fillId="3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3" borderId="12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11" fillId="5" borderId="3" xfId="0" applyFont="1" applyFill="1" applyBorder="1" applyAlignment="1" applyProtection="1" quotePrefix="1">
      <alignment horizontal="left"/>
      <protection locked="0"/>
    </xf>
    <xf numFmtId="0" fontId="0" fillId="5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9" fillId="5" borderId="0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47625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0"/>
          <a:ext cx="20450175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0431125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8"/>
  <sheetViews>
    <sheetView tabSelected="1" zoomScale="65" zoomScaleNormal="65" workbookViewId="0" topLeftCell="A1">
      <selection activeCell="A1" sqref="A1:S1"/>
    </sheetView>
  </sheetViews>
  <sheetFormatPr defaultColWidth="11.421875" defaultRowHeight="12.75"/>
  <cols>
    <col min="1" max="1" width="2.28125" style="5" customWidth="1"/>
    <col min="2" max="2" width="69.140625" style="8" bestFit="1" customWidth="1"/>
    <col min="3" max="3" width="38.28125" style="8" bestFit="1" customWidth="1"/>
    <col min="4" max="4" width="33.57421875" style="8" hidden="1" customWidth="1"/>
    <col min="5" max="5" width="32.28125" style="8" hidden="1" customWidth="1"/>
    <col min="6" max="6" width="23.57421875" style="8" bestFit="1" customWidth="1"/>
    <col min="7" max="19" width="13.28125" style="7" customWidth="1"/>
    <col min="20" max="20" width="0.71875" style="4" customWidth="1"/>
    <col min="21" max="27" width="11.421875" style="4" customWidth="1"/>
    <col min="28" max="16384" width="11.421875" style="5" customWidth="1"/>
  </cols>
  <sheetData>
    <row r="1" spans="1:19" ht="26.25">
      <c r="A1" s="71" t="s">
        <v>124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" customHeight="1">
      <c r="A3" s="75" t="s">
        <v>3</v>
      </c>
      <c r="B3" s="76"/>
      <c r="C3" s="11"/>
      <c r="D3" s="81" t="s">
        <v>0</v>
      </c>
      <c r="E3" s="82"/>
      <c r="F3" s="83"/>
      <c r="G3" s="72">
        <v>2003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</row>
    <row r="4" spans="1:19" ht="18">
      <c r="A4" s="77"/>
      <c r="B4" s="78"/>
      <c r="C4" s="12" t="s">
        <v>4</v>
      </c>
      <c r="D4" s="84" t="s">
        <v>1</v>
      </c>
      <c r="E4" s="84" t="s">
        <v>2</v>
      </c>
      <c r="F4" s="84" t="s">
        <v>119</v>
      </c>
      <c r="G4" s="86" t="s">
        <v>144</v>
      </c>
      <c r="H4" s="67" t="s">
        <v>145</v>
      </c>
      <c r="I4" s="67" t="s">
        <v>146</v>
      </c>
      <c r="J4" s="67" t="s">
        <v>147</v>
      </c>
      <c r="K4" s="67" t="s">
        <v>148</v>
      </c>
      <c r="L4" s="67" t="s">
        <v>149</v>
      </c>
      <c r="M4" s="67" t="s">
        <v>150</v>
      </c>
      <c r="N4" s="67" t="s">
        <v>151</v>
      </c>
      <c r="O4" s="67" t="s">
        <v>152</v>
      </c>
      <c r="P4" s="67" t="s">
        <v>153</v>
      </c>
      <c r="Q4" s="67" t="s">
        <v>154</v>
      </c>
      <c r="R4" s="67" t="s">
        <v>155</v>
      </c>
      <c r="S4" s="69" t="s">
        <v>156</v>
      </c>
    </row>
    <row r="5" spans="1:19" ht="18">
      <c r="A5" s="79"/>
      <c r="B5" s="80"/>
      <c r="C5" s="13"/>
      <c r="D5" s="85"/>
      <c r="E5" s="85"/>
      <c r="F5" s="85"/>
      <c r="G5" s="8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70"/>
    </row>
    <row r="6" spans="1:19" ht="18">
      <c r="A6" s="20"/>
      <c r="B6" s="2"/>
      <c r="C6" s="54"/>
      <c r="D6" s="54"/>
      <c r="E6" s="54"/>
      <c r="F6" s="54"/>
      <c r="G6" s="5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65"/>
    </row>
    <row r="7" spans="1:19" ht="20.25">
      <c r="A7" s="22" t="s">
        <v>122</v>
      </c>
      <c r="B7" s="23"/>
      <c r="C7" s="55"/>
      <c r="D7" s="55"/>
      <c r="E7" s="55"/>
      <c r="F7" s="55"/>
      <c r="G7" s="57">
        <f>SUM(G9)</f>
        <v>26849.490495</v>
      </c>
      <c r="H7" s="19">
        <f aca="true" t="shared" si="0" ref="H7:S7">SUM(H9)</f>
        <v>26299.415045</v>
      </c>
      <c r="I7" s="19">
        <f t="shared" si="0"/>
        <v>26374.41717400001</v>
      </c>
      <c r="J7" s="19">
        <f t="shared" si="0"/>
        <v>26315.938087000002</v>
      </c>
      <c r="K7" s="19">
        <f t="shared" si="0"/>
        <v>25802.51183500001</v>
      </c>
      <c r="L7" s="19">
        <f t="shared" si="0"/>
        <v>25934.714962000002</v>
      </c>
      <c r="M7" s="19">
        <f t="shared" si="0"/>
        <v>23389.746876000005</v>
      </c>
      <c r="N7" s="19">
        <f t="shared" si="0"/>
        <v>25210.304070000002</v>
      </c>
      <c r="O7" s="19">
        <f t="shared" si="0"/>
        <v>24526.690104999998</v>
      </c>
      <c r="P7" s="19">
        <f t="shared" si="0"/>
        <v>27575.120914999996</v>
      </c>
      <c r="Q7" s="19">
        <f t="shared" si="0"/>
        <v>24560.863228000006</v>
      </c>
      <c r="R7" s="19">
        <f t="shared" si="0"/>
        <v>26324.669398000005</v>
      </c>
      <c r="S7" s="33">
        <f t="shared" si="0"/>
        <v>309163.8821900001</v>
      </c>
    </row>
    <row r="8" spans="1:19" ht="18">
      <c r="A8" s="20"/>
      <c r="B8" s="2"/>
      <c r="C8" s="48"/>
      <c r="D8" s="48"/>
      <c r="E8" s="48"/>
      <c r="F8" s="48"/>
      <c r="G8" s="58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34"/>
    </row>
    <row r="9" spans="1:19" ht="20.25">
      <c r="A9" s="25" t="s">
        <v>123</v>
      </c>
      <c r="B9" s="26"/>
      <c r="C9" s="46"/>
      <c r="D9" s="47"/>
      <c r="E9" s="47"/>
      <c r="F9" s="47"/>
      <c r="G9" s="59">
        <f>SUM(G11,G61)</f>
        <v>26849.490495</v>
      </c>
      <c r="H9" s="27">
        <f aca="true" t="shared" si="1" ref="H9:S9">SUM(H11,H61)</f>
        <v>26299.415045</v>
      </c>
      <c r="I9" s="27">
        <f t="shared" si="1"/>
        <v>26374.41717400001</v>
      </c>
      <c r="J9" s="27">
        <f t="shared" si="1"/>
        <v>26315.938087000002</v>
      </c>
      <c r="K9" s="27">
        <f t="shared" si="1"/>
        <v>25802.51183500001</v>
      </c>
      <c r="L9" s="27">
        <f t="shared" si="1"/>
        <v>25934.714962000002</v>
      </c>
      <c r="M9" s="27">
        <f t="shared" si="1"/>
        <v>23389.746876000005</v>
      </c>
      <c r="N9" s="27">
        <f t="shared" si="1"/>
        <v>25210.304070000002</v>
      </c>
      <c r="O9" s="27">
        <f t="shared" si="1"/>
        <v>24526.690104999998</v>
      </c>
      <c r="P9" s="27">
        <f t="shared" si="1"/>
        <v>27575.120914999996</v>
      </c>
      <c r="Q9" s="27">
        <f t="shared" si="1"/>
        <v>24560.863228000006</v>
      </c>
      <c r="R9" s="27">
        <f t="shared" si="1"/>
        <v>26324.669398000005</v>
      </c>
      <c r="S9" s="35">
        <f t="shared" si="1"/>
        <v>309163.8821900001</v>
      </c>
    </row>
    <row r="10" spans="1:19" ht="18">
      <c r="A10" s="20"/>
      <c r="B10" s="2"/>
      <c r="C10" s="48"/>
      <c r="D10" s="48"/>
      <c r="E10" s="48"/>
      <c r="F10" s="48"/>
      <c r="G10" s="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39"/>
    </row>
    <row r="11" spans="1:19" ht="18">
      <c r="A11" s="20"/>
      <c r="B11" s="14" t="s">
        <v>126</v>
      </c>
      <c r="C11" s="49"/>
      <c r="D11" s="50"/>
      <c r="E11" s="50"/>
      <c r="F11" s="50"/>
      <c r="G11" s="60">
        <f>SUM(G13,G18:G20,G23:G25,G28:G29,G34:G36,G39:G40,G43:G50,G53:G55,G58:G59)</f>
        <v>26718.854521999998</v>
      </c>
      <c r="H11" s="15">
        <f aca="true" t="shared" si="2" ref="H11:S11">SUM(H13,H18:H20,H23:H25,H28:H29,H34:H36,H39:H40,H43:H50,H53:H55,H58:H59)</f>
        <v>25983.8675</v>
      </c>
      <c r="I11" s="15">
        <f t="shared" si="2"/>
        <v>25919.14551100001</v>
      </c>
      <c r="J11" s="15">
        <f t="shared" si="2"/>
        <v>25950.613187000003</v>
      </c>
      <c r="K11" s="15">
        <f t="shared" si="2"/>
        <v>25422.46739300001</v>
      </c>
      <c r="L11" s="15">
        <f t="shared" si="2"/>
        <v>25490.663399</v>
      </c>
      <c r="M11" s="15">
        <f t="shared" si="2"/>
        <v>22767.536450000003</v>
      </c>
      <c r="N11" s="15">
        <f t="shared" si="2"/>
        <v>24768.60984</v>
      </c>
      <c r="O11" s="15">
        <f t="shared" si="2"/>
        <v>23978.985557999997</v>
      </c>
      <c r="P11" s="15">
        <f t="shared" si="2"/>
        <v>26908.766344999996</v>
      </c>
      <c r="Q11" s="15">
        <f t="shared" si="2"/>
        <v>23959.206831000007</v>
      </c>
      <c r="R11" s="15">
        <f t="shared" si="2"/>
        <v>25807.819726000005</v>
      </c>
      <c r="S11" s="36">
        <f t="shared" si="2"/>
        <v>303676.5362620001</v>
      </c>
    </row>
    <row r="12" spans="1:19" ht="18">
      <c r="A12" s="20"/>
      <c r="B12" s="2"/>
      <c r="C12" s="48"/>
      <c r="D12" s="48"/>
      <c r="E12" s="48"/>
      <c r="F12" s="48"/>
      <c r="G12" s="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9"/>
    </row>
    <row r="13" spans="1:19" ht="18">
      <c r="A13" s="20"/>
      <c r="B13" s="43" t="s">
        <v>11</v>
      </c>
      <c r="C13" s="48"/>
      <c r="D13" s="48"/>
      <c r="E13" s="48"/>
      <c r="F13" s="48"/>
      <c r="G13" s="61">
        <f>SUM(G14:G17)</f>
        <v>5154.762763</v>
      </c>
      <c r="H13" s="30">
        <f aca="true" t="shared" si="3" ref="H13:S13">SUM(H14:H17)</f>
        <v>4495.0370920000005</v>
      </c>
      <c r="I13" s="30">
        <f t="shared" si="3"/>
        <v>5093.101686999999</v>
      </c>
      <c r="J13" s="30">
        <f t="shared" si="3"/>
        <v>4733.097055</v>
      </c>
      <c r="K13" s="30">
        <f t="shared" si="3"/>
        <v>4619.323421000001</v>
      </c>
      <c r="L13" s="30">
        <f t="shared" si="3"/>
        <v>4261.217561</v>
      </c>
      <c r="M13" s="30">
        <f t="shared" si="3"/>
        <v>4243.725665000001</v>
      </c>
      <c r="N13" s="30">
        <f t="shared" si="3"/>
        <v>4291.279245000001</v>
      </c>
      <c r="O13" s="30">
        <f t="shared" si="3"/>
        <v>3954.2458100000003</v>
      </c>
      <c r="P13" s="30">
        <f t="shared" si="3"/>
        <v>4202.804019</v>
      </c>
      <c r="Q13" s="30">
        <f t="shared" si="3"/>
        <v>4383.448042</v>
      </c>
      <c r="R13" s="30">
        <f t="shared" si="3"/>
        <v>4821.627981</v>
      </c>
      <c r="S13" s="37">
        <f t="shared" si="3"/>
        <v>54253.670341000005</v>
      </c>
    </row>
    <row r="14" spans="1:19" ht="18">
      <c r="A14" s="20"/>
      <c r="B14" s="31"/>
      <c r="C14" s="51" t="s">
        <v>17</v>
      </c>
      <c r="D14" s="51" t="s">
        <v>18</v>
      </c>
      <c r="E14" s="51" t="s">
        <v>19</v>
      </c>
      <c r="F14" s="51" t="s">
        <v>19</v>
      </c>
      <c r="G14" s="45">
        <v>3981.2083000000002</v>
      </c>
      <c r="H14" s="64">
        <v>3496.6165</v>
      </c>
      <c r="I14" s="64">
        <v>3854.9256</v>
      </c>
      <c r="J14" s="64">
        <v>3364.3004</v>
      </c>
      <c r="K14" s="64">
        <v>3323.0352000000003</v>
      </c>
      <c r="L14" s="64">
        <v>2876.5443</v>
      </c>
      <c r="M14" s="64">
        <v>2858.4797000000003</v>
      </c>
      <c r="N14" s="64">
        <v>2969.3848000000003</v>
      </c>
      <c r="O14" s="64">
        <v>2671.5222000000003</v>
      </c>
      <c r="P14" s="64">
        <v>2906.1572</v>
      </c>
      <c r="Q14" s="64">
        <v>3052.1833</v>
      </c>
      <c r="R14" s="64">
        <v>3361.288268</v>
      </c>
      <c r="S14" s="39">
        <f aca="true" t="shared" si="4" ref="S14:S19">SUM(G14:R14)</f>
        <v>38715.645768</v>
      </c>
    </row>
    <row r="15" spans="1:19" ht="18">
      <c r="A15" s="20"/>
      <c r="B15" s="41"/>
      <c r="C15" s="51" t="s">
        <v>20</v>
      </c>
      <c r="D15" s="51" t="s">
        <v>14</v>
      </c>
      <c r="E15" s="51" t="s">
        <v>14</v>
      </c>
      <c r="F15" s="51" t="s">
        <v>15</v>
      </c>
      <c r="G15" s="45">
        <v>594.673683</v>
      </c>
      <c r="H15" s="64">
        <v>659.676614</v>
      </c>
      <c r="I15" s="64">
        <v>621.969478</v>
      </c>
      <c r="J15" s="64">
        <v>714.674958</v>
      </c>
      <c r="K15" s="64">
        <v>794.259428</v>
      </c>
      <c r="L15" s="64">
        <v>725.612284</v>
      </c>
      <c r="M15" s="64">
        <v>807.602092</v>
      </c>
      <c r="N15" s="64">
        <v>712.979902</v>
      </c>
      <c r="O15" s="64">
        <v>578.701396</v>
      </c>
      <c r="P15" s="64">
        <v>636.8097</v>
      </c>
      <c r="Q15" s="64">
        <v>745.2802</v>
      </c>
      <c r="R15" s="64">
        <v>777.211967</v>
      </c>
      <c r="S15" s="39">
        <f t="shared" si="4"/>
        <v>8369.451702</v>
      </c>
    </row>
    <row r="16" spans="1:19" ht="18">
      <c r="A16" s="20"/>
      <c r="B16" s="41"/>
      <c r="C16" s="51" t="s">
        <v>12</v>
      </c>
      <c r="D16" s="51" t="s">
        <v>13</v>
      </c>
      <c r="E16" s="51" t="s">
        <v>14</v>
      </c>
      <c r="F16" s="51" t="s">
        <v>15</v>
      </c>
      <c r="G16" s="42">
        <v>321.795394</v>
      </c>
      <c r="H16" s="64">
        <v>197.43624599999998</v>
      </c>
      <c r="I16" s="64">
        <v>366.242665</v>
      </c>
      <c r="J16" s="64">
        <v>426.385104</v>
      </c>
      <c r="K16" s="64">
        <v>329.40105</v>
      </c>
      <c r="L16" s="64">
        <v>426.662726</v>
      </c>
      <c r="M16" s="64">
        <v>395.052528</v>
      </c>
      <c r="N16" s="64">
        <v>396.931294</v>
      </c>
      <c r="O16" s="64">
        <v>538.583548</v>
      </c>
      <c r="P16" s="64">
        <v>495.059648</v>
      </c>
      <c r="Q16" s="64">
        <v>457.040874</v>
      </c>
      <c r="R16" s="64">
        <v>509.946195</v>
      </c>
      <c r="S16" s="39">
        <f t="shared" si="4"/>
        <v>4860.537272</v>
      </c>
    </row>
    <row r="17" spans="1:19" ht="18">
      <c r="A17" s="20"/>
      <c r="B17" s="41"/>
      <c r="C17" s="51" t="s">
        <v>16</v>
      </c>
      <c r="D17" s="51" t="s">
        <v>14</v>
      </c>
      <c r="E17" s="51" t="s">
        <v>14</v>
      </c>
      <c r="F17" s="51" t="s">
        <v>15</v>
      </c>
      <c r="G17" s="45">
        <v>257.08538599999997</v>
      </c>
      <c r="H17" s="64">
        <v>141.307732</v>
      </c>
      <c r="I17" s="64">
        <v>249.963944</v>
      </c>
      <c r="J17" s="64">
        <v>227.736593</v>
      </c>
      <c r="K17" s="64">
        <v>172.627743</v>
      </c>
      <c r="L17" s="64">
        <v>232.39825100000002</v>
      </c>
      <c r="M17" s="64">
        <v>182.591345</v>
      </c>
      <c r="N17" s="64">
        <v>211.983249</v>
      </c>
      <c r="O17" s="64">
        <v>165.438666</v>
      </c>
      <c r="P17" s="64">
        <v>164.777471</v>
      </c>
      <c r="Q17" s="64">
        <v>128.943668</v>
      </c>
      <c r="R17" s="64">
        <v>173.181551</v>
      </c>
      <c r="S17" s="39">
        <f t="shared" si="4"/>
        <v>2308.035599</v>
      </c>
    </row>
    <row r="18" spans="1:19" ht="18">
      <c r="A18" s="20"/>
      <c r="B18" s="41" t="s">
        <v>132</v>
      </c>
      <c r="C18" s="51" t="s">
        <v>39</v>
      </c>
      <c r="D18" s="51" t="s">
        <v>18</v>
      </c>
      <c r="E18" s="51" t="s">
        <v>19</v>
      </c>
      <c r="F18" s="51" t="s">
        <v>19</v>
      </c>
      <c r="G18" s="42">
        <v>3623.8637000000003</v>
      </c>
      <c r="H18" s="64">
        <v>3125.8473000000004</v>
      </c>
      <c r="I18" s="64">
        <v>3198.4493</v>
      </c>
      <c r="J18" s="64">
        <v>3006.9208000000003</v>
      </c>
      <c r="K18" s="64">
        <v>3272.0889</v>
      </c>
      <c r="L18" s="64">
        <v>3456.0809000000004</v>
      </c>
      <c r="M18" s="64">
        <v>3418.8428000000004</v>
      </c>
      <c r="N18" s="64">
        <v>3271.9081</v>
      </c>
      <c r="O18" s="64">
        <v>3559.2474</v>
      </c>
      <c r="P18" s="64">
        <v>4018.3043000000002</v>
      </c>
      <c r="Q18" s="64">
        <v>2508.4819</v>
      </c>
      <c r="R18" s="64">
        <v>2960.2647</v>
      </c>
      <c r="S18" s="39">
        <f t="shared" si="4"/>
        <v>39420.30010000001</v>
      </c>
    </row>
    <row r="19" spans="1:19" ht="18">
      <c r="A19" s="20"/>
      <c r="B19" s="41" t="s">
        <v>133</v>
      </c>
      <c r="C19" s="51" t="s">
        <v>45</v>
      </c>
      <c r="D19" s="51" t="s">
        <v>18</v>
      </c>
      <c r="E19" s="51" t="s">
        <v>19</v>
      </c>
      <c r="F19" s="51" t="s">
        <v>19</v>
      </c>
      <c r="G19" s="42">
        <v>2779.830543</v>
      </c>
      <c r="H19" s="64">
        <v>2504.668894</v>
      </c>
      <c r="I19" s="64">
        <v>2776.390878</v>
      </c>
      <c r="J19" s="64">
        <v>2494.484087</v>
      </c>
      <c r="K19" s="64">
        <v>2222.202069</v>
      </c>
      <c r="L19" s="64">
        <v>2519.265194</v>
      </c>
      <c r="M19" s="64">
        <v>2130.159304</v>
      </c>
      <c r="N19" s="64">
        <v>2615.50587</v>
      </c>
      <c r="O19" s="64">
        <v>2579.409763</v>
      </c>
      <c r="P19" s="64">
        <v>2682.122054</v>
      </c>
      <c r="Q19" s="64">
        <v>2607.188775</v>
      </c>
      <c r="R19" s="64">
        <v>2092.052995</v>
      </c>
      <c r="S19" s="39">
        <f t="shared" si="4"/>
        <v>30003.280425999998</v>
      </c>
    </row>
    <row r="20" spans="1:19" ht="18">
      <c r="A20" s="20"/>
      <c r="B20" s="43" t="s">
        <v>71</v>
      </c>
      <c r="C20" s="48"/>
      <c r="D20" s="48"/>
      <c r="E20" s="48"/>
      <c r="F20" s="48"/>
      <c r="G20" s="61">
        <f aca="true" t="shared" si="5" ref="G20:S20">SUM(G21:G22)</f>
        <v>2318.13047</v>
      </c>
      <c r="H20" s="30">
        <f t="shared" si="5"/>
        <v>1979.991156</v>
      </c>
      <c r="I20" s="30">
        <f t="shared" si="5"/>
        <v>1967.301238</v>
      </c>
      <c r="J20" s="30">
        <f t="shared" si="5"/>
        <v>2049.0362809999997</v>
      </c>
      <c r="K20" s="30">
        <f t="shared" si="5"/>
        <v>1977.066728</v>
      </c>
      <c r="L20" s="30">
        <f t="shared" si="5"/>
        <v>1804.072747</v>
      </c>
      <c r="M20" s="30">
        <f t="shared" si="5"/>
        <v>1860.0349700000002</v>
      </c>
      <c r="N20" s="30">
        <f t="shared" si="5"/>
        <v>2062.352014</v>
      </c>
      <c r="O20" s="30">
        <f t="shared" si="5"/>
        <v>1954.899535</v>
      </c>
      <c r="P20" s="30">
        <f t="shared" si="5"/>
        <v>2083.2607420000004</v>
      </c>
      <c r="Q20" s="30">
        <f t="shared" si="5"/>
        <v>2117.610766</v>
      </c>
      <c r="R20" s="30">
        <f t="shared" si="5"/>
        <v>2086.259065</v>
      </c>
      <c r="S20" s="37">
        <f t="shared" si="5"/>
        <v>24260.015712</v>
      </c>
    </row>
    <row r="21" spans="1:19" ht="18">
      <c r="A21" s="20"/>
      <c r="B21" s="31"/>
      <c r="C21" s="51" t="s">
        <v>72</v>
      </c>
      <c r="D21" s="51" t="s">
        <v>41</v>
      </c>
      <c r="E21" s="51" t="s">
        <v>42</v>
      </c>
      <c r="F21" s="51" t="s">
        <v>38</v>
      </c>
      <c r="G21" s="42">
        <v>1268.4455</v>
      </c>
      <c r="H21" s="64">
        <v>1161.731246</v>
      </c>
      <c r="I21" s="64">
        <v>1340.09529</v>
      </c>
      <c r="J21" s="64">
        <v>1196.6993459999999</v>
      </c>
      <c r="K21" s="64">
        <v>1231.176379</v>
      </c>
      <c r="L21" s="64">
        <v>1244.331236</v>
      </c>
      <c r="M21" s="64">
        <v>1311.368048</v>
      </c>
      <c r="N21" s="64">
        <v>1327.007714</v>
      </c>
      <c r="O21" s="64">
        <v>1368.085198</v>
      </c>
      <c r="P21" s="64">
        <v>1419.165754</v>
      </c>
      <c r="Q21" s="64">
        <v>1369.999264</v>
      </c>
      <c r="R21" s="64">
        <v>1378.598829</v>
      </c>
      <c r="S21" s="39">
        <f>SUM(G21:R21)</f>
        <v>15616.703804</v>
      </c>
    </row>
    <row r="22" spans="1:19" ht="18">
      <c r="A22" s="20"/>
      <c r="B22" s="41"/>
      <c r="C22" s="51" t="s">
        <v>73</v>
      </c>
      <c r="D22" s="51" t="s">
        <v>36</v>
      </c>
      <c r="E22" s="51" t="s">
        <v>36</v>
      </c>
      <c r="F22" s="51" t="s">
        <v>38</v>
      </c>
      <c r="G22" s="42">
        <v>1049.68497</v>
      </c>
      <c r="H22" s="64">
        <v>818.25991</v>
      </c>
      <c r="I22" s="64">
        <v>627.205948</v>
      </c>
      <c r="J22" s="64">
        <v>852.336935</v>
      </c>
      <c r="K22" s="64">
        <v>745.890349</v>
      </c>
      <c r="L22" s="64">
        <v>559.741511</v>
      </c>
      <c r="M22" s="64">
        <v>548.666922</v>
      </c>
      <c r="N22" s="64">
        <v>735.3443000000001</v>
      </c>
      <c r="O22" s="64">
        <v>586.814337</v>
      </c>
      <c r="P22" s="64">
        <v>664.0949880000001</v>
      </c>
      <c r="Q22" s="64">
        <v>747.611502</v>
      </c>
      <c r="R22" s="64">
        <v>707.660236</v>
      </c>
      <c r="S22" s="39">
        <f>SUM(G22:R22)</f>
        <v>8643.311908</v>
      </c>
    </row>
    <row r="23" spans="1:19" ht="18">
      <c r="A23" s="20"/>
      <c r="B23" s="41" t="s">
        <v>101</v>
      </c>
      <c r="C23" s="51" t="s">
        <v>102</v>
      </c>
      <c r="D23" s="51" t="s">
        <v>103</v>
      </c>
      <c r="E23" s="51" t="s">
        <v>19</v>
      </c>
      <c r="F23" s="51" t="s">
        <v>19</v>
      </c>
      <c r="G23" s="42">
        <v>1931.2413000000001</v>
      </c>
      <c r="H23" s="64">
        <v>1750.9763</v>
      </c>
      <c r="I23" s="64">
        <v>2196.3594000000003</v>
      </c>
      <c r="J23" s="64">
        <v>2172.2054000000003</v>
      </c>
      <c r="K23" s="64">
        <v>1815.7034</v>
      </c>
      <c r="L23" s="64">
        <v>2059.3318</v>
      </c>
      <c r="M23" s="64">
        <v>2169.3015</v>
      </c>
      <c r="N23" s="64">
        <v>1828.544</v>
      </c>
      <c r="O23" s="64">
        <v>1803.96</v>
      </c>
      <c r="P23" s="64">
        <v>1580.96</v>
      </c>
      <c r="Q23" s="64">
        <v>1939.6260000000002</v>
      </c>
      <c r="R23" s="64">
        <v>1959.5501000000002</v>
      </c>
      <c r="S23" s="39">
        <f>SUM(G23:R23)</f>
        <v>23207.7592</v>
      </c>
    </row>
    <row r="24" spans="1:19" ht="18">
      <c r="A24" s="20"/>
      <c r="B24" s="41" t="s">
        <v>134</v>
      </c>
      <c r="C24" s="51" t="s">
        <v>69</v>
      </c>
      <c r="D24" s="51" t="s">
        <v>44</v>
      </c>
      <c r="E24" s="51" t="s">
        <v>19</v>
      </c>
      <c r="F24" s="51" t="s">
        <v>19</v>
      </c>
      <c r="G24" s="42">
        <v>1825.0768</v>
      </c>
      <c r="H24" s="64">
        <v>1914.2186000000002</v>
      </c>
      <c r="I24" s="64">
        <v>1495.9324000000001</v>
      </c>
      <c r="J24" s="64">
        <v>1870.5372</v>
      </c>
      <c r="K24" s="64">
        <v>2061.0239</v>
      </c>
      <c r="L24" s="64">
        <v>2013.4555</v>
      </c>
      <c r="M24" s="64">
        <v>1680.922</v>
      </c>
      <c r="N24" s="64">
        <v>2031.4365</v>
      </c>
      <c r="O24" s="64">
        <v>2239.4628000000002</v>
      </c>
      <c r="P24" s="64">
        <v>1991.0346000000002</v>
      </c>
      <c r="Q24" s="64">
        <v>1436.8895</v>
      </c>
      <c r="R24" s="64">
        <v>1569.044223</v>
      </c>
      <c r="S24" s="39">
        <f>SUM(G24:R24)</f>
        <v>22129.034023</v>
      </c>
    </row>
    <row r="25" spans="1:19" ht="18">
      <c r="A25" s="20"/>
      <c r="B25" s="43" t="s">
        <v>59</v>
      </c>
      <c r="C25" s="48"/>
      <c r="D25" s="48"/>
      <c r="E25" s="48"/>
      <c r="F25" s="48"/>
      <c r="G25" s="61">
        <f aca="true" t="shared" si="6" ref="G25:S25">SUM(G26:G27)</f>
        <v>1529.902</v>
      </c>
      <c r="H25" s="30">
        <f t="shared" si="6"/>
        <v>1502.845</v>
      </c>
      <c r="I25" s="30">
        <f t="shared" si="6"/>
        <v>1925.721</v>
      </c>
      <c r="J25" s="30">
        <f t="shared" si="6"/>
        <v>1713.8990000000001</v>
      </c>
      <c r="K25" s="30">
        <f t="shared" si="6"/>
        <v>1926.984</v>
      </c>
      <c r="L25" s="30">
        <f t="shared" si="6"/>
        <v>1711.584</v>
      </c>
      <c r="M25" s="30">
        <f t="shared" si="6"/>
        <v>1594.964</v>
      </c>
      <c r="N25" s="30">
        <f t="shared" si="6"/>
        <v>1351.3200000000002</v>
      </c>
      <c r="O25" s="30">
        <f t="shared" si="6"/>
        <v>1821.81</v>
      </c>
      <c r="P25" s="30">
        <f t="shared" si="6"/>
        <v>1948.1170000000002</v>
      </c>
      <c r="Q25" s="30">
        <f t="shared" si="6"/>
        <v>1819.248</v>
      </c>
      <c r="R25" s="30">
        <f t="shared" si="6"/>
        <v>1640.7240000000002</v>
      </c>
      <c r="S25" s="37">
        <f t="shared" si="6"/>
        <v>20487.118000000002</v>
      </c>
    </row>
    <row r="26" spans="1:19" ht="18">
      <c r="A26" s="20"/>
      <c r="B26" s="31"/>
      <c r="C26" s="51" t="s">
        <v>63</v>
      </c>
      <c r="D26" s="51" t="s">
        <v>61</v>
      </c>
      <c r="E26" s="51" t="s">
        <v>62</v>
      </c>
      <c r="F26" s="51" t="s">
        <v>9</v>
      </c>
      <c r="G26" s="42">
        <v>899.9976</v>
      </c>
      <c r="H26" s="64">
        <v>781.4799</v>
      </c>
      <c r="I26" s="64">
        <v>1055.2489</v>
      </c>
      <c r="J26" s="64">
        <v>942.5540000000001</v>
      </c>
      <c r="K26" s="64">
        <v>1079.144</v>
      </c>
      <c r="L26" s="64">
        <v>970.6</v>
      </c>
      <c r="M26" s="64">
        <v>791.897</v>
      </c>
      <c r="N26" s="64">
        <v>668.9016</v>
      </c>
      <c r="O26" s="64">
        <v>734.3760000000001</v>
      </c>
      <c r="P26" s="64">
        <v>1055.91</v>
      </c>
      <c r="Q26" s="64">
        <v>903.998</v>
      </c>
      <c r="R26" s="64">
        <v>738.426</v>
      </c>
      <c r="S26" s="39">
        <f>SUM(G26:R26)</f>
        <v>10622.533</v>
      </c>
    </row>
    <row r="27" spans="1:19" ht="18">
      <c r="A27" s="20"/>
      <c r="B27" s="41"/>
      <c r="C27" s="51" t="s">
        <v>60</v>
      </c>
      <c r="D27" s="51" t="s">
        <v>61</v>
      </c>
      <c r="E27" s="51" t="s">
        <v>62</v>
      </c>
      <c r="F27" s="51" t="s">
        <v>9</v>
      </c>
      <c r="G27" s="42">
        <v>629.9044</v>
      </c>
      <c r="H27" s="64">
        <v>721.3651</v>
      </c>
      <c r="I27" s="64">
        <v>870.4721000000001</v>
      </c>
      <c r="J27" s="64">
        <v>771.345</v>
      </c>
      <c r="K27" s="64">
        <v>847.84</v>
      </c>
      <c r="L27" s="64">
        <v>740.984</v>
      </c>
      <c r="M27" s="64">
        <v>803.067</v>
      </c>
      <c r="N27" s="64">
        <v>682.4184</v>
      </c>
      <c r="O27" s="64">
        <v>1087.434</v>
      </c>
      <c r="P27" s="64">
        <v>892.207</v>
      </c>
      <c r="Q27" s="64">
        <v>915.25</v>
      </c>
      <c r="R27" s="64">
        <v>902.298</v>
      </c>
      <c r="S27" s="39">
        <f>SUM(G27:R27)</f>
        <v>9864.585000000001</v>
      </c>
    </row>
    <row r="28" spans="1:19" ht="18">
      <c r="A28" s="20"/>
      <c r="B28" s="41" t="s">
        <v>135</v>
      </c>
      <c r="C28" s="51" t="s">
        <v>43</v>
      </c>
      <c r="D28" s="51" t="s">
        <v>44</v>
      </c>
      <c r="E28" s="51" t="s">
        <v>19</v>
      </c>
      <c r="F28" s="51" t="s">
        <v>19</v>
      </c>
      <c r="G28" s="42">
        <v>1689.321899</v>
      </c>
      <c r="H28" s="64">
        <v>1472.076732</v>
      </c>
      <c r="I28" s="64">
        <v>1423.803482</v>
      </c>
      <c r="J28" s="64">
        <v>1407.969236</v>
      </c>
      <c r="K28" s="64">
        <v>1156.22834</v>
      </c>
      <c r="L28" s="64">
        <v>1261.094989</v>
      </c>
      <c r="M28" s="64">
        <v>1054.511338</v>
      </c>
      <c r="N28" s="64">
        <v>1228.230277</v>
      </c>
      <c r="O28" s="64">
        <v>1158.679276</v>
      </c>
      <c r="P28" s="64">
        <v>1057.445411</v>
      </c>
      <c r="Q28" s="64">
        <v>1018.104968</v>
      </c>
      <c r="R28" s="64">
        <v>1074.331282</v>
      </c>
      <c r="S28" s="39">
        <f>SUM(G28:R28)</f>
        <v>15001.79723</v>
      </c>
    </row>
    <row r="29" spans="1:19" ht="18">
      <c r="A29" s="20"/>
      <c r="B29" s="43" t="s">
        <v>93</v>
      </c>
      <c r="C29" s="48"/>
      <c r="D29" s="48"/>
      <c r="E29" s="48"/>
      <c r="F29" s="48"/>
      <c r="G29" s="61">
        <f>SUM(G30:G33)</f>
        <v>980.287868</v>
      </c>
      <c r="H29" s="30">
        <f aca="true" t="shared" si="7" ref="H29:S29">SUM(H30:H33)</f>
        <v>2191.119978</v>
      </c>
      <c r="I29" s="30">
        <f t="shared" si="7"/>
        <v>522.754738</v>
      </c>
      <c r="J29" s="30">
        <f t="shared" si="7"/>
        <v>1493.4674109999999</v>
      </c>
      <c r="K29" s="30">
        <f t="shared" si="7"/>
        <v>950.8442459999999</v>
      </c>
      <c r="L29" s="30">
        <f t="shared" si="7"/>
        <v>1937.6096619999998</v>
      </c>
      <c r="M29" s="30">
        <f t="shared" si="7"/>
        <v>457.161302</v>
      </c>
      <c r="N29" s="30">
        <f t="shared" si="7"/>
        <v>1584.984238</v>
      </c>
      <c r="O29" s="30">
        <f t="shared" si="7"/>
        <v>226.713587</v>
      </c>
      <c r="P29" s="30">
        <f t="shared" si="7"/>
        <v>1457.538685</v>
      </c>
      <c r="Q29" s="30">
        <f t="shared" si="7"/>
        <v>374.016205</v>
      </c>
      <c r="R29" s="30">
        <f t="shared" si="7"/>
        <v>1470.498481</v>
      </c>
      <c r="S29" s="37">
        <f t="shared" si="7"/>
        <v>13646.996401</v>
      </c>
    </row>
    <row r="30" spans="1:19" ht="18">
      <c r="A30" s="20"/>
      <c r="B30" s="31"/>
      <c r="C30" s="51" t="s">
        <v>99</v>
      </c>
      <c r="D30" s="51" t="s">
        <v>100</v>
      </c>
      <c r="E30" s="51" t="s">
        <v>56</v>
      </c>
      <c r="F30" s="51" t="s">
        <v>38</v>
      </c>
      <c r="G30" s="42">
        <v>0</v>
      </c>
      <c r="H30" s="64">
        <v>1299.483217</v>
      </c>
      <c r="I30" s="64">
        <v>0</v>
      </c>
      <c r="J30" s="64">
        <v>1001.118151</v>
      </c>
      <c r="K30" s="64">
        <v>0</v>
      </c>
      <c r="L30" s="64">
        <v>877.865954</v>
      </c>
      <c r="M30" s="64">
        <v>0</v>
      </c>
      <c r="N30" s="64">
        <v>1172.433997</v>
      </c>
      <c r="O30" s="64">
        <v>0</v>
      </c>
      <c r="P30" s="64">
        <v>1076.092067</v>
      </c>
      <c r="Q30" s="64">
        <v>0</v>
      </c>
      <c r="R30" s="64">
        <v>1113.508988</v>
      </c>
      <c r="S30" s="39">
        <f aca="true" t="shared" si="8" ref="S30:S35">SUM(G30:R30)</f>
        <v>6540.502374</v>
      </c>
    </row>
    <row r="31" spans="1:19" ht="18">
      <c r="A31" s="20"/>
      <c r="B31" s="41"/>
      <c r="C31" s="51" t="s">
        <v>98</v>
      </c>
      <c r="D31" s="51" t="s">
        <v>70</v>
      </c>
      <c r="E31" s="51" t="s">
        <v>14</v>
      </c>
      <c r="F31" s="51" t="s">
        <v>15</v>
      </c>
      <c r="G31" s="42">
        <v>329.259215</v>
      </c>
      <c r="H31" s="64">
        <v>253.406156</v>
      </c>
      <c r="I31" s="64">
        <v>261.377369</v>
      </c>
      <c r="J31" s="64">
        <v>260.244492</v>
      </c>
      <c r="K31" s="64">
        <v>299.594976</v>
      </c>
      <c r="L31" s="64">
        <v>268.033731</v>
      </c>
      <c r="M31" s="64">
        <v>240.228095</v>
      </c>
      <c r="N31" s="64">
        <v>204.332302</v>
      </c>
      <c r="O31" s="64">
        <v>42.055648</v>
      </c>
      <c r="P31" s="64">
        <v>214.778314</v>
      </c>
      <c r="Q31" s="64">
        <v>218.152313</v>
      </c>
      <c r="R31" s="64">
        <v>237.52573999999998</v>
      </c>
      <c r="S31" s="39">
        <f t="shared" si="8"/>
        <v>2828.988351</v>
      </c>
    </row>
    <row r="32" spans="1:19" ht="18">
      <c r="A32" s="20"/>
      <c r="B32" s="41"/>
      <c r="C32" s="51" t="s">
        <v>94</v>
      </c>
      <c r="D32" s="51" t="s">
        <v>70</v>
      </c>
      <c r="E32" s="51" t="s">
        <v>14</v>
      </c>
      <c r="F32" s="51" t="s">
        <v>15</v>
      </c>
      <c r="G32" s="42">
        <v>190.58925599999998</v>
      </c>
      <c r="H32" s="64">
        <v>218.408441</v>
      </c>
      <c r="I32" s="64">
        <v>261.377369</v>
      </c>
      <c r="J32" s="64">
        <v>232.104768</v>
      </c>
      <c r="K32" s="64">
        <v>212.579363</v>
      </c>
      <c r="L32" s="64">
        <v>218.545776</v>
      </c>
      <c r="M32" s="64">
        <v>216.933207</v>
      </c>
      <c r="N32" s="64">
        <v>208.217939</v>
      </c>
      <c r="O32" s="64">
        <v>184.657939</v>
      </c>
      <c r="P32" s="64">
        <v>166.66830399999998</v>
      </c>
      <c r="Q32" s="64">
        <v>155.863892</v>
      </c>
      <c r="R32" s="64">
        <v>119.463753</v>
      </c>
      <c r="S32" s="39">
        <f t="shared" si="8"/>
        <v>2385.410007</v>
      </c>
    </row>
    <row r="33" spans="1:19" ht="18">
      <c r="A33" s="20"/>
      <c r="B33" s="41"/>
      <c r="C33" s="51" t="s">
        <v>95</v>
      </c>
      <c r="D33" s="51" t="s">
        <v>96</v>
      </c>
      <c r="E33" s="51" t="s">
        <v>96</v>
      </c>
      <c r="F33" s="51" t="s">
        <v>97</v>
      </c>
      <c r="G33" s="42">
        <v>460.439397</v>
      </c>
      <c r="H33" s="64">
        <v>419.822164</v>
      </c>
      <c r="I33" s="64">
        <v>0</v>
      </c>
      <c r="J33" s="64">
        <v>0</v>
      </c>
      <c r="K33" s="64">
        <v>438.66990699999997</v>
      </c>
      <c r="L33" s="64">
        <v>573.164201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39">
        <f t="shared" si="8"/>
        <v>1892.095669</v>
      </c>
    </row>
    <row r="34" spans="1:19" ht="18">
      <c r="A34" s="20"/>
      <c r="B34" s="41" t="s">
        <v>136</v>
      </c>
      <c r="C34" s="51" t="s">
        <v>46</v>
      </c>
      <c r="D34" s="51" t="s">
        <v>47</v>
      </c>
      <c r="E34" s="51" t="s">
        <v>48</v>
      </c>
      <c r="F34" s="51" t="s">
        <v>49</v>
      </c>
      <c r="G34" s="42">
        <v>1128.0031000000001</v>
      </c>
      <c r="H34" s="64">
        <v>1273.8715</v>
      </c>
      <c r="I34" s="64">
        <v>1216.4367</v>
      </c>
      <c r="J34" s="64">
        <v>1291.5073</v>
      </c>
      <c r="K34" s="64">
        <v>1416.0291</v>
      </c>
      <c r="L34" s="64">
        <v>1100.4846</v>
      </c>
      <c r="M34" s="64">
        <v>828.83219</v>
      </c>
      <c r="N34" s="64">
        <v>888.1958000000001</v>
      </c>
      <c r="O34" s="64">
        <v>804.0144</v>
      </c>
      <c r="P34" s="64">
        <v>763.8615000000001</v>
      </c>
      <c r="Q34" s="64">
        <v>728.1012000000001</v>
      </c>
      <c r="R34" s="64">
        <v>764.13</v>
      </c>
      <c r="S34" s="39">
        <f t="shared" si="8"/>
        <v>12203.46739</v>
      </c>
    </row>
    <row r="35" spans="1:19" ht="18">
      <c r="A35" s="20"/>
      <c r="B35" s="41" t="s">
        <v>137</v>
      </c>
      <c r="C35" s="51" t="s">
        <v>40</v>
      </c>
      <c r="D35" s="51" t="s">
        <v>41</v>
      </c>
      <c r="E35" s="51" t="s">
        <v>42</v>
      </c>
      <c r="F35" s="51" t="s">
        <v>38</v>
      </c>
      <c r="G35" s="42">
        <v>538.110516</v>
      </c>
      <c r="H35" s="64">
        <v>455.6816</v>
      </c>
      <c r="I35" s="64">
        <v>547.74967</v>
      </c>
      <c r="J35" s="64">
        <v>562.165636</v>
      </c>
      <c r="K35" s="64">
        <v>588.56439</v>
      </c>
      <c r="L35" s="64">
        <v>702.192921</v>
      </c>
      <c r="M35" s="64">
        <v>638.254596</v>
      </c>
      <c r="N35" s="64">
        <v>613.23156</v>
      </c>
      <c r="O35" s="64">
        <v>635.078028</v>
      </c>
      <c r="P35" s="64">
        <v>649.747735</v>
      </c>
      <c r="Q35" s="64">
        <v>601.837151</v>
      </c>
      <c r="R35" s="64">
        <v>578.548977</v>
      </c>
      <c r="S35" s="39">
        <f t="shared" si="8"/>
        <v>7111.16278</v>
      </c>
    </row>
    <row r="36" spans="1:19" ht="18">
      <c r="A36" s="20"/>
      <c r="B36" s="43" t="s">
        <v>31</v>
      </c>
      <c r="C36" s="48"/>
      <c r="D36" s="48"/>
      <c r="E36" s="48"/>
      <c r="F36" s="48"/>
      <c r="G36" s="61">
        <f aca="true" t="shared" si="9" ref="G36:S36">SUM(G37:G38)</f>
        <v>628.1134860000001</v>
      </c>
      <c r="H36" s="30">
        <f t="shared" si="9"/>
        <v>641.502157</v>
      </c>
      <c r="I36" s="30">
        <f t="shared" si="9"/>
        <v>558.52517</v>
      </c>
      <c r="J36" s="30">
        <f t="shared" si="9"/>
        <v>490.429948</v>
      </c>
      <c r="K36" s="30">
        <f t="shared" si="9"/>
        <v>551.287496</v>
      </c>
      <c r="L36" s="30">
        <f t="shared" si="9"/>
        <v>583.128545</v>
      </c>
      <c r="M36" s="30">
        <f t="shared" si="9"/>
        <v>546.9639460000001</v>
      </c>
      <c r="N36" s="30">
        <f t="shared" si="9"/>
        <v>556.384777</v>
      </c>
      <c r="O36" s="30">
        <f t="shared" si="9"/>
        <v>613.905351</v>
      </c>
      <c r="P36" s="30">
        <f t="shared" si="9"/>
        <v>548.755534</v>
      </c>
      <c r="Q36" s="30">
        <f t="shared" si="9"/>
        <v>542.509577</v>
      </c>
      <c r="R36" s="30">
        <f t="shared" si="9"/>
        <v>627.349095</v>
      </c>
      <c r="S36" s="37">
        <f t="shared" si="9"/>
        <v>6888.855082</v>
      </c>
    </row>
    <row r="37" spans="1:19" ht="18">
      <c r="A37" s="20"/>
      <c r="B37" s="31"/>
      <c r="C37" s="51" t="s">
        <v>35</v>
      </c>
      <c r="D37" s="51" t="s">
        <v>36</v>
      </c>
      <c r="E37" s="51" t="s">
        <v>37</v>
      </c>
      <c r="F37" s="51" t="s">
        <v>38</v>
      </c>
      <c r="G37" s="42">
        <v>621.221937</v>
      </c>
      <c r="H37" s="64">
        <v>635.018906</v>
      </c>
      <c r="I37" s="64">
        <v>551.943282</v>
      </c>
      <c r="J37" s="64">
        <v>482.825062</v>
      </c>
      <c r="K37" s="64">
        <v>539.719496</v>
      </c>
      <c r="L37" s="64">
        <v>569.626359</v>
      </c>
      <c r="M37" s="64">
        <v>528.01043</v>
      </c>
      <c r="N37" s="64">
        <v>534.270201</v>
      </c>
      <c r="O37" s="64">
        <v>577.731479</v>
      </c>
      <c r="P37" s="64">
        <v>511.52109</v>
      </c>
      <c r="Q37" s="64">
        <v>503.990473</v>
      </c>
      <c r="R37" s="64">
        <v>579.437703</v>
      </c>
      <c r="S37" s="39">
        <f>SUM(G37:R37)</f>
        <v>6635.316418</v>
      </c>
    </row>
    <row r="38" spans="1:19" ht="18">
      <c r="A38" s="20"/>
      <c r="B38" s="41"/>
      <c r="C38" s="51" t="s">
        <v>32</v>
      </c>
      <c r="D38" s="51" t="s">
        <v>33</v>
      </c>
      <c r="E38" s="51" t="s">
        <v>34</v>
      </c>
      <c r="F38" s="51" t="s">
        <v>24</v>
      </c>
      <c r="G38" s="42">
        <v>6.8915489999999995</v>
      </c>
      <c r="H38" s="64">
        <v>6.483251</v>
      </c>
      <c r="I38" s="64">
        <v>6.581887999999999</v>
      </c>
      <c r="J38" s="64">
        <v>7.604886</v>
      </c>
      <c r="K38" s="64">
        <v>11.568000000000001</v>
      </c>
      <c r="L38" s="64">
        <v>13.502186</v>
      </c>
      <c r="M38" s="64">
        <v>18.953516</v>
      </c>
      <c r="N38" s="64">
        <v>22.114576</v>
      </c>
      <c r="O38" s="64">
        <v>36.173871999999996</v>
      </c>
      <c r="P38" s="64">
        <v>37.234443999999996</v>
      </c>
      <c r="Q38" s="64">
        <v>38.519104</v>
      </c>
      <c r="R38" s="64">
        <v>47.911392</v>
      </c>
      <c r="S38" s="39">
        <f>SUM(G38:R38)</f>
        <v>253.538664</v>
      </c>
    </row>
    <row r="39" spans="1:19" ht="18">
      <c r="A39" s="20"/>
      <c r="B39" s="41" t="s">
        <v>75</v>
      </c>
      <c r="C39" s="51" t="s">
        <v>76</v>
      </c>
      <c r="D39" s="51" t="s">
        <v>77</v>
      </c>
      <c r="E39" s="51" t="s">
        <v>77</v>
      </c>
      <c r="F39" s="51" t="s">
        <v>38</v>
      </c>
      <c r="G39" s="42">
        <v>490.570748</v>
      </c>
      <c r="H39" s="64">
        <v>480.037504</v>
      </c>
      <c r="I39" s="64">
        <v>662.352304</v>
      </c>
      <c r="J39" s="64">
        <v>475.338357</v>
      </c>
      <c r="K39" s="64">
        <v>693.146093</v>
      </c>
      <c r="L39" s="64">
        <v>512.162172</v>
      </c>
      <c r="M39" s="64">
        <v>526.196944</v>
      </c>
      <c r="N39" s="64">
        <v>366.326754</v>
      </c>
      <c r="O39" s="64">
        <v>548.910031</v>
      </c>
      <c r="P39" s="64">
        <v>607.40366</v>
      </c>
      <c r="Q39" s="64">
        <v>636.792554</v>
      </c>
      <c r="R39" s="64">
        <v>573.092236</v>
      </c>
      <c r="S39" s="39">
        <f>SUM(G39:R39)</f>
        <v>6572.3293570000005</v>
      </c>
    </row>
    <row r="40" spans="1:19" ht="18">
      <c r="A40" s="20"/>
      <c r="B40" s="43" t="s">
        <v>5</v>
      </c>
      <c r="C40" s="48"/>
      <c r="D40" s="48"/>
      <c r="E40" s="48"/>
      <c r="F40" s="48"/>
      <c r="G40" s="61">
        <f>SUM(G41:G42)</f>
        <v>512.9646</v>
      </c>
      <c r="H40" s="30">
        <f aca="true" t="shared" si="10" ref="H40:S40">SUM(H41:H42)</f>
        <v>663.1392000000001</v>
      </c>
      <c r="I40" s="30">
        <f t="shared" si="10"/>
        <v>604.4425</v>
      </c>
      <c r="J40" s="30">
        <f t="shared" si="10"/>
        <v>732.4160400000001</v>
      </c>
      <c r="K40" s="30">
        <f t="shared" si="10"/>
        <v>553.97244</v>
      </c>
      <c r="L40" s="30">
        <f t="shared" si="10"/>
        <v>277.17712</v>
      </c>
      <c r="M40" s="30">
        <f t="shared" si="10"/>
        <v>277.15076</v>
      </c>
      <c r="N40" s="30">
        <f t="shared" si="10"/>
        <v>534.36222</v>
      </c>
      <c r="O40" s="30">
        <f t="shared" si="10"/>
        <v>568.69097</v>
      </c>
      <c r="P40" s="30">
        <f t="shared" si="10"/>
        <v>418.01472</v>
      </c>
      <c r="Q40" s="30">
        <f t="shared" si="10"/>
        <v>346.61472</v>
      </c>
      <c r="R40" s="30">
        <f t="shared" si="10"/>
        <v>398.56248</v>
      </c>
      <c r="S40" s="37">
        <f t="shared" si="10"/>
        <v>5887.50777</v>
      </c>
    </row>
    <row r="41" spans="1:19" ht="18">
      <c r="A41" s="20"/>
      <c r="B41" s="31"/>
      <c r="C41" s="51" t="s">
        <v>6</v>
      </c>
      <c r="D41" s="51" t="s">
        <v>7</v>
      </c>
      <c r="E41" s="51" t="s">
        <v>8</v>
      </c>
      <c r="F41" s="51" t="s">
        <v>9</v>
      </c>
      <c r="G41" s="42">
        <v>359.07522</v>
      </c>
      <c r="H41" s="64">
        <v>464.19744000000003</v>
      </c>
      <c r="I41" s="64">
        <v>423.10975</v>
      </c>
      <c r="J41" s="64">
        <v>512.691228</v>
      </c>
      <c r="K41" s="64">
        <v>387.71936</v>
      </c>
      <c r="L41" s="64">
        <v>193.92428</v>
      </c>
      <c r="M41" s="64">
        <v>193.8273</v>
      </c>
      <c r="N41" s="64">
        <v>373.94292</v>
      </c>
      <c r="O41" s="64">
        <v>398.02698</v>
      </c>
      <c r="P41" s="64">
        <v>292.82802</v>
      </c>
      <c r="Q41" s="64">
        <v>242.85834</v>
      </c>
      <c r="R41" s="64">
        <v>279.0544</v>
      </c>
      <c r="S41" s="39">
        <f>SUM(G41:R41)</f>
        <v>4121.255238000001</v>
      </c>
    </row>
    <row r="42" spans="1:19" ht="18">
      <c r="A42" s="20"/>
      <c r="B42" s="41"/>
      <c r="C42" s="51" t="s">
        <v>10</v>
      </c>
      <c r="D42" s="51" t="s">
        <v>7</v>
      </c>
      <c r="E42" s="51" t="s">
        <v>8</v>
      </c>
      <c r="F42" s="51" t="s">
        <v>9</v>
      </c>
      <c r="G42" s="42">
        <v>153.88938</v>
      </c>
      <c r="H42" s="64">
        <v>198.94176</v>
      </c>
      <c r="I42" s="64">
        <v>181.33274999999998</v>
      </c>
      <c r="J42" s="64">
        <v>219.724812</v>
      </c>
      <c r="K42" s="64">
        <v>166.25308</v>
      </c>
      <c r="L42" s="64">
        <v>83.25283999999999</v>
      </c>
      <c r="M42" s="64">
        <v>83.32346</v>
      </c>
      <c r="N42" s="64">
        <v>160.41930000000002</v>
      </c>
      <c r="O42" s="64">
        <v>170.66399</v>
      </c>
      <c r="P42" s="64">
        <v>125.1867</v>
      </c>
      <c r="Q42" s="64">
        <v>103.75638</v>
      </c>
      <c r="R42" s="64">
        <v>119.50808</v>
      </c>
      <c r="S42" s="39">
        <f>SUM(G42:R42)</f>
        <v>1766.252532</v>
      </c>
    </row>
    <row r="43" spans="1:19" ht="18">
      <c r="A43" s="20"/>
      <c r="B43" s="41" t="s">
        <v>138</v>
      </c>
      <c r="C43" s="51" t="s">
        <v>86</v>
      </c>
      <c r="D43" s="51" t="s">
        <v>86</v>
      </c>
      <c r="E43" s="51" t="s">
        <v>87</v>
      </c>
      <c r="F43" s="51" t="s">
        <v>88</v>
      </c>
      <c r="G43" s="42">
        <v>488.924414</v>
      </c>
      <c r="H43" s="64">
        <v>480.823452</v>
      </c>
      <c r="I43" s="64">
        <v>466.613754</v>
      </c>
      <c r="J43" s="64">
        <v>391.806017</v>
      </c>
      <c r="K43" s="64">
        <v>365.42332999999996</v>
      </c>
      <c r="L43" s="64">
        <v>346.729871</v>
      </c>
      <c r="M43" s="64">
        <v>341.310248</v>
      </c>
      <c r="N43" s="64">
        <v>363.526561</v>
      </c>
      <c r="O43" s="64">
        <v>405.888796</v>
      </c>
      <c r="P43" s="64">
        <v>399.522769</v>
      </c>
      <c r="Q43" s="64">
        <v>423.861966</v>
      </c>
      <c r="R43" s="64">
        <v>371.039226</v>
      </c>
      <c r="S43" s="39">
        <f aca="true" t="shared" si="11" ref="S43:S48">SUM(G43:R43)</f>
        <v>4845.470404000001</v>
      </c>
    </row>
    <row r="44" spans="1:19" ht="18">
      <c r="A44" s="20"/>
      <c r="B44" s="41" t="s">
        <v>89</v>
      </c>
      <c r="C44" s="51" t="s">
        <v>90</v>
      </c>
      <c r="D44" s="51" t="s">
        <v>91</v>
      </c>
      <c r="E44" s="51" t="s">
        <v>42</v>
      </c>
      <c r="F44" s="51" t="s">
        <v>38</v>
      </c>
      <c r="G44" s="42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1264.22216</v>
      </c>
      <c r="Q44" s="64">
        <v>1077.7243</v>
      </c>
      <c r="R44" s="64">
        <v>1398.576719</v>
      </c>
      <c r="S44" s="39">
        <f t="shared" si="11"/>
        <v>3740.523179</v>
      </c>
    </row>
    <row r="45" spans="1:19" ht="18">
      <c r="A45" s="20"/>
      <c r="B45" s="41" t="s">
        <v>139</v>
      </c>
      <c r="C45" s="51" t="s">
        <v>50</v>
      </c>
      <c r="D45" s="51" t="s">
        <v>51</v>
      </c>
      <c r="E45" s="51" t="s">
        <v>52</v>
      </c>
      <c r="F45" s="51" t="s">
        <v>15</v>
      </c>
      <c r="G45" s="42">
        <v>141.214694</v>
      </c>
      <c r="H45" s="64">
        <v>131.7795</v>
      </c>
      <c r="I45" s="64">
        <v>138.196286</v>
      </c>
      <c r="J45" s="64">
        <v>225.034792</v>
      </c>
      <c r="K45" s="64">
        <v>196.257588</v>
      </c>
      <c r="L45" s="64">
        <v>187.960467</v>
      </c>
      <c r="M45" s="64">
        <v>218.679496</v>
      </c>
      <c r="N45" s="64">
        <v>261.690268</v>
      </c>
      <c r="O45" s="64">
        <v>268.345681</v>
      </c>
      <c r="P45" s="64">
        <v>324.88448</v>
      </c>
      <c r="Q45" s="64">
        <v>342.423119</v>
      </c>
      <c r="R45" s="64">
        <v>267.849675</v>
      </c>
      <c r="S45" s="39">
        <f t="shared" si="11"/>
        <v>2704.3160460000004</v>
      </c>
    </row>
    <row r="46" spans="1:19" ht="18">
      <c r="A46" s="20"/>
      <c r="B46" s="41" t="s">
        <v>64</v>
      </c>
      <c r="C46" s="51" t="s">
        <v>65</v>
      </c>
      <c r="D46" s="51" t="s">
        <v>66</v>
      </c>
      <c r="E46" s="51" t="s">
        <v>67</v>
      </c>
      <c r="F46" s="51" t="s">
        <v>68</v>
      </c>
      <c r="G46" s="42">
        <v>227.6525</v>
      </c>
      <c r="H46" s="64">
        <v>152.5406</v>
      </c>
      <c r="I46" s="64">
        <v>225.526</v>
      </c>
      <c r="J46" s="64">
        <v>175.34</v>
      </c>
      <c r="K46" s="64">
        <v>95.17150000000001</v>
      </c>
      <c r="L46" s="64">
        <v>173.25</v>
      </c>
      <c r="M46" s="64">
        <v>164.1651</v>
      </c>
      <c r="N46" s="64">
        <v>225.36200000000002</v>
      </c>
      <c r="O46" s="64">
        <v>246.252</v>
      </c>
      <c r="P46" s="64">
        <v>261.63730000000004</v>
      </c>
      <c r="Q46" s="64">
        <v>216.58120000000002</v>
      </c>
      <c r="R46" s="64">
        <v>242.479</v>
      </c>
      <c r="S46" s="39">
        <f t="shared" si="11"/>
        <v>2405.9572</v>
      </c>
    </row>
    <row r="47" spans="1:19" ht="18">
      <c r="A47" s="20"/>
      <c r="B47" s="41" t="s">
        <v>141</v>
      </c>
      <c r="C47" s="51" t="s">
        <v>92</v>
      </c>
      <c r="D47" s="51" t="s">
        <v>70</v>
      </c>
      <c r="E47" s="51" t="s">
        <v>14</v>
      </c>
      <c r="F47" s="51" t="s">
        <v>15</v>
      </c>
      <c r="G47" s="42">
        <v>176.373407</v>
      </c>
      <c r="H47" s="64">
        <v>196.991327</v>
      </c>
      <c r="I47" s="64">
        <v>196.168319</v>
      </c>
      <c r="J47" s="64">
        <v>202.802988</v>
      </c>
      <c r="K47" s="64">
        <v>223.12095</v>
      </c>
      <c r="L47" s="64">
        <v>172.818298</v>
      </c>
      <c r="M47" s="64">
        <v>183.01047899999998</v>
      </c>
      <c r="N47" s="64">
        <v>189.64015999999998</v>
      </c>
      <c r="O47" s="64">
        <v>158.33240999999998</v>
      </c>
      <c r="P47" s="64">
        <v>126.666037</v>
      </c>
      <c r="Q47" s="64">
        <v>101.243066</v>
      </c>
      <c r="R47" s="64">
        <v>101.323857</v>
      </c>
      <c r="S47" s="39">
        <f t="shared" si="11"/>
        <v>2028.491298</v>
      </c>
    </row>
    <row r="48" spans="1:19" ht="18">
      <c r="A48" s="20"/>
      <c r="B48" s="41" t="s">
        <v>140</v>
      </c>
      <c r="C48" s="51" t="s">
        <v>21</v>
      </c>
      <c r="D48" s="51" t="s">
        <v>22</v>
      </c>
      <c r="E48" s="51" t="s">
        <v>23</v>
      </c>
      <c r="F48" s="51" t="s">
        <v>24</v>
      </c>
      <c r="G48" s="42">
        <v>160.499762</v>
      </c>
      <c r="H48" s="64">
        <v>182.772502</v>
      </c>
      <c r="I48" s="64">
        <v>196.851761</v>
      </c>
      <c r="J48" s="64">
        <v>164.565891</v>
      </c>
      <c r="K48" s="64">
        <v>164.653907</v>
      </c>
      <c r="L48" s="64">
        <v>140.236892</v>
      </c>
      <c r="M48" s="64">
        <v>154.906375</v>
      </c>
      <c r="N48" s="64">
        <v>177.85152599999998</v>
      </c>
      <c r="O48" s="64">
        <v>171.0593</v>
      </c>
      <c r="P48" s="64">
        <v>144.659008</v>
      </c>
      <c r="Q48" s="64">
        <v>115.635324</v>
      </c>
      <c r="R48" s="64">
        <v>106.24506</v>
      </c>
      <c r="S48" s="39">
        <f t="shared" si="11"/>
        <v>1879.937308</v>
      </c>
    </row>
    <row r="49" spans="1:19" ht="18">
      <c r="A49" s="20"/>
      <c r="B49" s="41" t="s">
        <v>78</v>
      </c>
      <c r="C49" s="51" t="s">
        <v>79</v>
      </c>
      <c r="D49" s="51" t="s">
        <v>61</v>
      </c>
      <c r="E49" s="51" t="s">
        <v>62</v>
      </c>
      <c r="F49" s="51" t="s">
        <v>9</v>
      </c>
      <c r="G49" s="42">
        <v>104.014289</v>
      </c>
      <c r="H49" s="64">
        <v>132.11435799999998</v>
      </c>
      <c r="I49" s="64">
        <v>148.114586</v>
      </c>
      <c r="J49" s="64">
        <v>139.98113999999998</v>
      </c>
      <c r="K49" s="64">
        <v>128.64041</v>
      </c>
      <c r="L49" s="64">
        <v>110.881174</v>
      </c>
      <c r="M49" s="64">
        <v>95.751696</v>
      </c>
      <c r="N49" s="64">
        <v>142.837329</v>
      </c>
      <c r="O49" s="64">
        <v>145.48706099999998</v>
      </c>
      <c r="P49" s="64">
        <v>125.83670000000001</v>
      </c>
      <c r="Q49" s="64">
        <v>117.87349</v>
      </c>
      <c r="R49" s="64">
        <v>114.667759</v>
      </c>
      <c r="S49" s="39">
        <f>SUM(G49:R49)</f>
        <v>1506.199992</v>
      </c>
    </row>
    <row r="50" spans="1:19" ht="18">
      <c r="A50" s="20"/>
      <c r="B50" s="43" t="s">
        <v>53</v>
      </c>
      <c r="C50" s="48"/>
      <c r="D50" s="48"/>
      <c r="E50" s="48"/>
      <c r="F50" s="48"/>
      <c r="G50" s="61">
        <f aca="true" t="shared" si="12" ref="G50:S50">SUM(G51:G52)</f>
        <v>66.978855</v>
      </c>
      <c r="H50" s="30">
        <f t="shared" si="12"/>
        <v>52.152474999999995</v>
      </c>
      <c r="I50" s="30">
        <f t="shared" si="12"/>
        <v>130.91342</v>
      </c>
      <c r="J50" s="30">
        <f t="shared" si="12"/>
        <v>118.306726</v>
      </c>
      <c r="K50" s="30">
        <f t="shared" si="12"/>
        <v>174.46450399999998</v>
      </c>
      <c r="L50" s="30">
        <f t="shared" si="12"/>
        <v>110.550258</v>
      </c>
      <c r="M50" s="30">
        <f t="shared" si="12"/>
        <v>119.077517</v>
      </c>
      <c r="N50" s="30">
        <f t="shared" si="12"/>
        <v>107.651428</v>
      </c>
      <c r="O50" s="30">
        <f t="shared" si="12"/>
        <v>70.118104</v>
      </c>
      <c r="P50" s="30">
        <f t="shared" si="12"/>
        <v>142.769906</v>
      </c>
      <c r="Q50" s="30">
        <f t="shared" si="12"/>
        <v>135.412738</v>
      </c>
      <c r="R50" s="30">
        <f t="shared" si="12"/>
        <v>238.386243</v>
      </c>
      <c r="S50" s="37">
        <f t="shared" si="12"/>
        <v>1466.782174</v>
      </c>
    </row>
    <row r="51" spans="1:19" ht="18">
      <c r="A51" s="20"/>
      <c r="B51" s="31"/>
      <c r="C51" s="51" t="s">
        <v>57</v>
      </c>
      <c r="D51" s="51" t="s">
        <v>58</v>
      </c>
      <c r="E51" s="51" t="s">
        <v>56</v>
      </c>
      <c r="F51" s="51" t="s">
        <v>38</v>
      </c>
      <c r="G51" s="42">
        <v>0</v>
      </c>
      <c r="H51" s="64">
        <v>0</v>
      </c>
      <c r="I51" s="64">
        <v>0</v>
      </c>
      <c r="J51" s="64">
        <v>118.306726</v>
      </c>
      <c r="K51" s="64">
        <v>174.46450399999998</v>
      </c>
      <c r="L51" s="64">
        <v>110.550258</v>
      </c>
      <c r="M51" s="64">
        <v>119.077517</v>
      </c>
      <c r="N51" s="64">
        <v>107.651428</v>
      </c>
      <c r="O51" s="64">
        <v>70.118104</v>
      </c>
      <c r="P51" s="64">
        <v>142.769906</v>
      </c>
      <c r="Q51" s="64">
        <v>135.412738</v>
      </c>
      <c r="R51" s="64">
        <v>238.386243</v>
      </c>
      <c r="S51" s="39">
        <f>SUM(G51:R51)</f>
        <v>1216.737424</v>
      </c>
    </row>
    <row r="52" spans="1:19" ht="18">
      <c r="A52" s="20"/>
      <c r="B52" s="41"/>
      <c r="C52" s="51" t="s">
        <v>54</v>
      </c>
      <c r="D52" s="51" t="s">
        <v>55</v>
      </c>
      <c r="E52" s="51" t="s">
        <v>56</v>
      </c>
      <c r="F52" s="51" t="s">
        <v>38</v>
      </c>
      <c r="G52" s="42">
        <v>66.978855</v>
      </c>
      <c r="H52" s="64">
        <v>52.152474999999995</v>
      </c>
      <c r="I52" s="64">
        <v>130.91342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39">
        <f>SUM(G52:R52)</f>
        <v>250.04475</v>
      </c>
    </row>
    <row r="53" spans="1:19" ht="18">
      <c r="A53" s="20"/>
      <c r="B53" s="41" t="s">
        <v>74</v>
      </c>
      <c r="C53" s="51" t="s">
        <v>70</v>
      </c>
      <c r="D53" s="51" t="s">
        <v>70</v>
      </c>
      <c r="E53" s="51" t="s">
        <v>14</v>
      </c>
      <c r="F53" s="51" t="s">
        <v>15</v>
      </c>
      <c r="G53" s="42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278.624983</v>
      </c>
      <c r="R53" s="64">
        <v>275.077408</v>
      </c>
      <c r="S53" s="39">
        <f>SUM(G53:R53)</f>
        <v>553.702391</v>
      </c>
    </row>
    <row r="54" spans="1:19" ht="18">
      <c r="A54" s="20"/>
      <c r="B54" s="41" t="s">
        <v>143</v>
      </c>
      <c r="C54" s="51" t="s">
        <v>70</v>
      </c>
      <c r="D54" s="51" t="s">
        <v>70</v>
      </c>
      <c r="E54" s="51" t="s">
        <v>14</v>
      </c>
      <c r="F54" s="51" t="s">
        <v>15</v>
      </c>
      <c r="G54" s="42">
        <v>109.03811</v>
      </c>
      <c r="H54" s="64">
        <v>88.157235</v>
      </c>
      <c r="I54" s="64">
        <v>104.76408</v>
      </c>
      <c r="J54" s="64">
        <v>0</v>
      </c>
      <c r="K54" s="64">
        <v>213.96884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39">
        <f>SUM(G54:R54)</f>
        <v>515.928265</v>
      </c>
    </row>
    <row r="55" spans="1:19" ht="18">
      <c r="A55" s="20"/>
      <c r="B55" s="43" t="s">
        <v>25</v>
      </c>
      <c r="C55" s="48"/>
      <c r="D55" s="48"/>
      <c r="E55" s="48"/>
      <c r="F55" s="48"/>
      <c r="G55" s="61">
        <f aca="true" t="shared" si="13" ref="G55:S55">SUM(G56:G57)</f>
        <v>90.9965</v>
      </c>
      <c r="H55" s="30">
        <f t="shared" si="13"/>
        <v>90.337762</v>
      </c>
      <c r="I55" s="30">
        <f t="shared" si="13"/>
        <v>94.146991</v>
      </c>
      <c r="J55" s="30">
        <f t="shared" si="13"/>
        <v>9.656506</v>
      </c>
      <c r="K55" s="30">
        <f t="shared" si="13"/>
        <v>10.261156999999999</v>
      </c>
      <c r="L55" s="30">
        <f t="shared" si="13"/>
        <v>12.193028</v>
      </c>
      <c r="M55" s="30">
        <f t="shared" si="13"/>
        <v>14.702096</v>
      </c>
      <c r="N55" s="30">
        <f t="shared" si="13"/>
        <v>11.560224</v>
      </c>
      <c r="O55" s="30">
        <f t="shared" si="13"/>
        <v>10.323737999999999</v>
      </c>
      <c r="P55" s="30">
        <f t="shared" si="13"/>
        <v>14.883916</v>
      </c>
      <c r="Q55" s="30">
        <f t="shared" si="13"/>
        <v>17.860431</v>
      </c>
      <c r="R55" s="30">
        <f t="shared" si="13"/>
        <v>19.683664</v>
      </c>
      <c r="S55" s="37">
        <f t="shared" si="13"/>
        <v>396.606013</v>
      </c>
    </row>
    <row r="56" spans="1:19" ht="18">
      <c r="A56" s="20"/>
      <c r="B56" s="31"/>
      <c r="C56" s="51" t="s">
        <v>20</v>
      </c>
      <c r="D56" s="51" t="s">
        <v>30</v>
      </c>
      <c r="E56" s="51" t="s">
        <v>30</v>
      </c>
      <c r="F56" s="51" t="s">
        <v>29</v>
      </c>
      <c r="G56" s="45">
        <v>80.584644</v>
      </c>
      <c r="H56" s="64">
        <v>79.69239</v>
      </c>
      <c r="I56" s="64">
        <v>82.522556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39">
        <f>SUM(G56:R56)</f>
        <v>242.79959000000002</v>
      </c>
    </row>
    <row r="57" spans="1:19" ht="18">
      <c r="A57" s="20"/>
      <c r="B57" s="41"/>
      <c r="C57" s="51" t="s">
        <v>26</v>
      </c>
      <c r="D57" s="51" t="s">
        <v>27</v>
      </c>
      <c r="E57" s="51" t="s">
        <v>28</v>
      </c>
      <c r="F57" s="51" t="s">
        <v>29</v>
      </c>
      <c r="G57" s="42">
        <v>10.411856</v>
      </c>
      <c r="H57" s="64">
        <v>10.645372</v>
      </c>
      <c r="I57" s="64">
        <v>11.624435</v>
      </c>
      <c r="J57" s="64">
        <v>9.656506</v>
      </c>
      <c r="K57" s="64">
        <v>10.261156999999999</v>
      </c>
      <c r="L57" s="64">
        <v>12.193028</v>
      </c>
      <c r="M57" s="64">
        <v>14.702096</v>
      </c>
      <c r="N57" s="64">
        <v>11.560224</v>
      </c>
      <c r="O57" s="64">
        <v>10.323737999999999</v>
      </c>
      <c r="P57" s="64">
        <v>14.883916</v>
      </c>
      <c r="Q57" s="64">
        <v>17.860431</v>
      </c>
      <c r="R57" s="64">
        <v>19.683664</v>
      </c>
      <c r="S57" s="39">
        <f>SUM(G57:R57)</f>
        <v>153.806423</v>
      </c>
    </row>
    <row r="58" spans="1:19" ht="18">
      <c r="A58" s="20"/>
      <c r="B58" s="41" t="s">
        <v>142</v>
      </c>
      <c r="C58" s="51" t="s">
        <v>84</v>
      </c>
      <c r="D58" s="51" t="s">
        <v>85</v>
      </c>
      <c r="E58" s="51" t="s">
        <v>62</v>
      </c>
      <c r="F58" s="51" t="s">
        <v>9</v>
      </c>
      <c r="G58" s="42">
        <v>22.982198</v>
      </c>
      <c r="H58" s="64">
        <v>25.185275999999998</v>
      </c>
      <c r="I58" s="64">
        <v>22.138996</v>
      </c>
      <c r="J58" s="64">
        <v>15.432875999999998</v>
      </c>
      <c r="K58" s="64">
        <v>33.326684</v>
      </c>
      <c r="L58" s="64">
        <v>37.185700000000004</v>
      </c>
      <c r="M58" s="64">
        <v>24.567028</v>
      </c>
      <c r="N58" s="64">
        <v>32.864289</v>
      </c>
      <c r="O58" s="64">
        <v>0.747517</v>
      </c>
      <c r="P58" s="64">
        <v>25.706509</v>
      </c>
      <c r="Q58" s="64">
        <v>23.683556</v>
      </c>
      <c r="R58" s="64">
        <v>29.5672</v>
      </c>
      <c r="S58" s="39">
        <f>SUM(G58:R58)</f>
        <v>293.387829</v>
      </c>
    </row>
    <row r="59" spans="1:19" ht="18">
      <c r="A59" s="20"/>
      <c r="B59" s="41" t="s">
        <v>80</v>
      </c>
      <c r="C59" s="51" t="s">
        <v>81</v>
      </c>
      <c r="D59" s="51" t="s">
        <v>82</v>
      </c>
      <c r="E59" s="51" t="s">
        <v>83</v>
      </c>
      <c r="F59" s="51" t="s">
        <v>15</v>
      </c>
      <c r="G59" s="42">
        <v>0</v>
      </c>
      <c r="H59" s="64">
        <v>0</v>
      </c>
      <c r="I59" s="64">
        <v>6.390851</v>
      </c>
      <c r="J59" s="64">
        <v>14.2125</v>
      </c>
      <c r="K59" s="64">
        <v>12.714</v>
      </c>
      <c r="L59" s="64">
        <v>0</v>
      </c>
      <c r="M59" s="64">
        <v>24.345100000000002</v>
      </c>
      <c r="N59" s="64">
        <v>31.564700000000002</v>
      </c>
      <c r="O59" s="64">
        <v>33.404</v>
      </c>
      <c r="P59" s="64">
        <v>68.6076</v>
      </c>
      <c r="Q59" s="64">
        <v>47.813300000000005</v>
      </c>
      <c r="R59" s="64">
        <v>26.8883</v>
      </c>
      <c r="S59" s="39">
        <f>SUM(G59:R59)</f>
        <v>265.940351</v>
      </c>
    </row>
    <row r="60" spans="1:19" ht="18">
      <c r="A60" s="20"/>
      <c r="B60" s="2"/>
      <c r="C60" s="48"/>
      <c r="D60" s="48"/>
      <c r="E60" s="48"/>
      <c r="F60" s="48"/>
      <c r="G60" s="9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39"/>
    </row>
    <row r="61" spans="1:19" ht="18">
      <c r="A61" s="20"/>
      <c r="B61" s="14" t="s">
        <v>120</v>
      </c>
      <c r="C61" s="49"/>
      <c r="D61" s="50"/>
      <c r="E61" s="50"/>
      <c r="F61" s="50"/>
      <c r="G61" s="62">
        <f>SUM(G63:G68)</f>
        <v>130.635973</v>
      </c>
      <c r="H61" s="16">
        <f aca="true" t="shared" si="14" ref="H61:S61">SUM(H63:H68)</f>
        <v>315.54754499999996</v>
      </c>
      <c r="I61" s="16">
        <f t="shared" si="14"/>
        <v>455.271663</v>
      </c>
      <c r="J61" s="16">
        <f t="shared" si="14"/>
        <v>365.3249</v>
      </c>
      <c r="K61" s="16">
        <f t="shared" si="14"/>
        <v>380.04444199999995</v>
      </c>
      <c r="L61" s="16">
        <f t="shared" si="14"/>
        <v>444.051563</v>
      </c>
      <c r="M61" s="16">
        <f t="shared" si="14"/>
        <v>622.210426</v>
      </c>
      <c r="N61" s="16">
        <f t="shared" si="14"/>
        <v>441.69423000000006</v>
      </c>
      <c r="O61" s="16">
        <f t="shared" si="14"/>
        <v>547.7045469999999</v>
      </c>
      <c r="P61" s="16">
        <f t="shared" si="14"/>
        <v>666.35457</v>
      </c>
      <c r="Q61" s="16">
        <f t="shared" si="14"/>
        <v>601.656397</v>
      </c>
      <c r="R61" s="16">
        <f t="shared" si="14"/>
        <v>516.8496719999999</v>
      </c>
      <c r="S61" s="38">
        <f t="shared" si="14"/>
        <v>5487.345928000001</v>
      </c>
    </row>
    <row r="62" spans="1:19" ht="18">
      <c r="A62" s="20"/>
      <c r="B62" s="2"/>
      <c r="C62" s="48"/>
      <c r="D62" s="48"/>
      <c r="E62" s="48"/>
      <c r="F62" s="48"/>
      <c r="G62" s="9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39"/>
    </row>
    <row r="63" spans="1:19" ht="18">
      <c r="A63" s="20"/>
      <c r="B63" s="44" t="s">
        <v>104</v>
      </c>
      <c r="C63" s="51" t="s">
        <v>105</v>
      </c>
      <c r="D63" s="51" t="s">
        <v>106</v>
      </c>
      <c r="E63" s="51" t="s">
        <v>24</v>
      </c>
      <c r="F63" s="51" t="s">
        <v>24</v>
      </c>
      <c r="G63" s="45">
        <v>93.3455</v>
      </c>
      <c r="H63" s="64">
        <v>162.3381</v>
      </c>
      <c r="I63" s="64">
        <v>217.2435</v>
      </c>
      <c r="J63" s="64">
        <v>256.0347</v>
      </c>
      <c r="K63" s="64">
        <v>230.60996</v>
      </c>
      <c r="L63" s="64">
        <v>279.32822999999996</v>
      </c>
      <c r="M63" s="64">
        <v>332.60559</v>
      </c>
      <c r="N63" s="64">
        <v>354.802</v>
      </c>
      <c r="O63" s="64">
        <v>357.42133</v>
      </c>
      <c r="P63" s="64">
        <v>419.06989</v>
      </c>
      <c r="Q63" s="64">
        <v>382.61990000000003</v>
      </c>
      <c r="R63" s="64">
        <v>389.94253</v>
      </c>
      <c r="S63" s="39">
        <f aca="true" t="shared" si="15" ref="S63:S68">SUM(G63:R63)</f>
        <v>3475.3612300000004</v>
      </c>
    </row>
    <row r="64" spans="1:19" ht="18">
      <c r="A64" s="20"/>
      <c r="B64" s="44" t="s">
        <v>130</v>
      </c>
      <c r="C64" s="51" t="s">
        <v>85</v>
      </c>
      <c r="D64" s="51" t="s">
        <v>85</v>
      </c>
      <c r="E64" s="51" t="s">
        <v>62</v>
      </c>
      <c r="F64" s="51" t="s">
        <v>9</v>
      </c>
      <c r="G64" s="45">
        <v>12.868298999999999</v>
      </c>
      <c r="H64" s="64">
        <v>117.91512</v>
      </c>
      <c r="I64" s="64">
        <v>212.319713</v>
      </c>
      <c r="J64" s="64">
        <v>92.8452</v>
      </c>
      <c r="K64" s="64">
        <v>76.89842999999999</v>
      </c>
      <c r="L64" s="64">
        <v>79.5312</v>
      </c>
      <c r="M64" s="64">
        <v>165.63795</v>
      </c>
      <c r="N64" s="64">
        <v>0</v>
      </c>
      <c r="O64" s="64">
        <v>92.444706</v>
      </c>
      <c r="P64" s="64">
        <v>155.27088</v>
      </c>
      <c r="Q64" s="64">
        <v>98.50464</v>
      </c>
      <c r="R64" s="64">
        <v>51.243719999999996</v>
      </c>
      <c r="S64" s="39">
        <f t="shared" si="15"/>
        <v>1155.4798580000001</v>
      </c>
    </row>
    <row r="65" spans="1:19" ht="18">
      <c r="A65" s="20"/>
      <c r="B65" s="44" t="s">
        <v>107</v>
      </c>
      <c r="C65" s="51" t="s">
        <v>108</v>
      </c>
      <c r="D65" s="51" t="s">
        <v>109</v>
      </c>
      <c r="E65" s="51" t="s">
        <v>110</v>
      </c>
      <c r="F65" s="51" t="s">
        <v>9</v>
      </c>
      <c r="G65" s="45">
        <v>19.92</v>
      </c>
      <c r="H65" s="64">
        <v>11.34</v>
      </c>
      <c r="I65" s="64">
        <v>17.69671</v>
      </c>
      <c r="J65" s="64">
        <v>16.445</v>
      </c>
      <c r="K65" s="64">
        <v>54.99</v>
      </c>
      <c r="L65" s="64">
        <v>65.8</v>
      </c>
      <c r="M65" s="64">
        <v>66.69</v>
      </c>
      <c r="N65" s="64">
        <v>63.35</v>
      </c>
      <c r="O65" s="64">
        <v>71.28</v>
      </c>
      <c r="P65" s="64">
        <v>54.25</v>
      </c>
      <c r="Q65" s="64">
        <v>83.98</v>
      </c>
      <c r="R65" s="64">
        <v>23.1</v>
      </c>
      <c r="S65" s="39">
        <f t="shared" si="15"/>
        <v>548.84171</v>
      </c>
    </row>
    <row r="66" spans="1:19" ht="18">
      <c r="A66" s="20"/>
      <c r="B66" s="44" t="s">
        <v>111</v>
      </c>
      <c r="C66" s="51" t="s">
        <v>112</v>
      </c>
      <c r="D66" s="51" t="s">
        <v>113</v>
      </c>
      <c r="E66" s="51" t="s">
        <v>37</v>
      </c>
      <c r="F66" s="51" t="s">
        <v>38</v>
      </c>
      <c r="G66" s="45">
        <v>4.502174</v>
      </c>
      <c r="H66" s="64">
        <v>23.954324999999997</v>
      </c>
      <c r="I66" s="64">
        <v>0</v>
      </c>
      <c r="J66" s="64">
        <v>0</v>
      </c>
      <c r="K66" s="64">
        <v>17.546052</v>
      </c>
      <c r="L66" s="64">
        <v>19.392132999999998</v>
      </c>
      <c r="M66" s="64">
        <v>47.484885999999996</v>
      </c>
      <c r="N66" s="64">
        <v>23.54223</v>
      </c>
      <c r="O66" s="64">
        <v>26.558511</v>
      </c>
      <c r="P66" s="64">
        <v>31.8733</v>
      </c>
      <c r="Q66" s="64">
        <v>26.906857</v>
      </c>
      <c r="R66" s="64">
        <v>26.860262</v>
      </c>
      <c r="S66" s="39">
        <f t="shared" si="15"/>
        <v>248.62073</v>
      </c>
    </row>
    <row r="67" spans="1:19" ht="18">
      <c r="A67" s="20"/>
      <c r="B67" s="44" t="s">
        <v>114</v>
      </c>
      <c r="C67" s="51" t="s">
        <v>115</v>
      </c>
      <c r="D67" s="51" t="s">
        <v>116</v>
      </c>
      <c r="E67" s="51" t="s">
        <v>77</v>
      </c>
      <c r="F67" s="51" t="s">
        <v>38</v>
      </c>
      <c r="G67" s="45">
        <v>0</v>
      </c>
      <c r="H67" s="64">
        <v>0</v>
      </c>
      <c r="I67" s="64">
        <v>8.01174</v>
      </c>
      <c r="J67" s="64">
        <v>0</v>
      </c>
      <c r="K67" s="64">
        <v>0</v>
      </c>
      <c r="L67" s="64">
        <v>0</v>
      </c>
      <c r="M67" s="64">
        <v>9.792</v>
      </c>
      <c r="N67" s="64">
        <v>0</v>
      </c>
      <c r="O67" s="64">
        <v>0</v>
      </c>
      <c r="P67" s="64">
        <v>5.8905</v>
      </c>
      <c r="Q67" s="64">
        <v>9.645</v>
      </c>
      <c r="R67" s="64">
        <v>22.71066</v>
      </c>
      <c r="S67" s="39">
        <f t="shared" si="15"/>
        <v>56.049899999999994</v>
      </c>
    </row>
    <row r="68" spans="1:19" ht="18">
      <c r="A68" s="20"/>
      <c r="B68" s="44" t="s">
        <v>127</v>
      </c>
      <c r="C68" s="51" t="s">
        <v>128</v>
      </c>
      <c r="D68" s="51" t="s">
        <v>129</v>
      </c>
      <c r="E68" s="51" t="s">
        <v>42</v>
      </c>
      <c r="F68" s="51" t="s">
        <v>38</v>
      </c>
      <c r="G68" s="45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2.9925</v>
      </c>
      <c r="S68" s="39">
        <f t="shared" si="15"/>
        <v>2.9925</v>
      </c>
    </row>
    <row r="69" spans="1:19" ht="18">
      <c r="A69" s="20"/>
      <c r="B69" s="2"/>
      <c r="C69" s="48"/>
      <c r="D69" s="48"/>
      <c r="E69" s="48"/>
      <c r="F69" s="48"/>
      <c r="G69" s="9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39"/>
    </row>
    <row r="70" spans="1:19" ht="20.25">
      <c r="A70" s="17" t="s">
        <v>121</v>
      </c>
      <c r="B70" s="18"/>
      <c r="C70" s="52"/>
      <c r="D70" s="52"/>
      <c r="E70" s="52"/>
      <c r="F70" s="52"/>
      <c r="G70" s="57">
        <f>SUM(G72)</f>
        <v>8552.954619</v>
      </c>
      <c r="H70" s="19">
        <f aca="true" t="shared" si="16" ref="H70:S70">SUM(H72)</f>
        <v>8028.317088</v>
      </c>
      <c r="I70" s="19">
        <f t="shared" si="16"/>
        <v>8923.627548</v>
      </c>
      <c r="J70" s="19">
        <f t="shared" si="16"/>
        <v>8725.267386</v>
      </c>
      <c r="K70" s="19">
        <f t="shared" si="16"/>
        <v>10200.889809</v>
      </c>
      <c r="L70" s="19">
        <f t="shared" si="16"/>
        <v>9871.062795</v>
      </c>
      <c r="M70" s="19">
        <f t="shared" si="16"/>
        <v>8696.840229</v>
      </c>
      <c r="N70" s="19">
        <f t="shared" si="16"/>
        <v>10209.238974</v>
      </c>
      <c r="O70" s="19">
        <f t="shared" si="16"/>
        <v>9872.602641</v>
      </c>
      <c r="P70" s="19">
        <f t="shared" si="16"/>
        <v>10197.100188</v>
      </c>
      <c r="Q70" s="19">
        <f t="shared" si="16"/>
        <v>9088.571052</v>
      </c>
      <c r="R70" s="19">
        <f t="shared" si="16"/>
        <v>9922.047696</v>
      </c>
      <c r="S70" s="33">
        <f t="shared" si="16"/>
        <v>112288.520025</v>
      </c>
    </row>
    <row r="71" spans="1:19" ht="18">
      <c r="A71" s="20"/>
      <c r="B71" s="2"/>
      <c r="C71" s="48"/>
      <c r="D71" s="48"/>
      <c r="E71" s="48"/>
      <c r="F71" s="48"/>
      <c r="G71" s="9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39"/>
    </row>
    <row r="72" spans="1:19" ht="18">
      <c r="A72" s="20"/>
      <c r="B72" s="14" t="s">
        <v>126</v>
      </c>
      <c r="C72" s="49"/>
      <c r="D72" s="50"/>
      <c r="E72" s="50"/>
      <c r="F72" s="50"/>
      <c r="G72" s="62">
        <f>SUM(G74)</f>
        <v>8552.954619</v>
      </c>
      <c r="H72" s="16">
        <f aca="true" t="shared" si="17" ref="H72:S72">SUM(H74)</f>
        <v>8028.317088</v>
      </c>
      <c r="I72" s="16">
        <f t="shared" si="17"/>
        <v>8923.627548</v>
      </c>
      <c r="J72" s="16">
        <f t="shared" si="17"/>
        <v>8725.267386</v>
      </c>
      <c r="K72" s="16">
        <f t="shared" si="17"/>
        <v>10200.889809</v>
      </c>
      <c r="L72" s="16">
        <f t="shared" si="17"/>
        <v>9871.062795</v>
      </c>
      <c r="M72" s="16">
        <f t="shared" si="17"/>
        <v>8696.840229</v>
      </c>
      <c r="N72" s="16">
        <f t="shared" si="17"/>
        <v>10209.238974</v>
      </c>
      <c r="O72" s="16">
        <f t="shared" si="17"/>
        <v>9872.602641</v>
      </c>
      <c r="P72" s="16">
        <f t="shared" si="17"/>
        <v>10197.100188</v>
      </c>
      <c r="Q72" s="16">
        <f t="shared" si="17"/>
        <v>9088.571052</v>
      </c>
      <c r="R72" s="16">
        <f t="shared" si="17"/>
        <v>9922.047696</v>
      </c>
      <c r="S72" s="38">
        <f t="shared" si="17"/>
        <v>112288.520025</v>
      </c>
    </row>
    <row r="73" spans="1:19" ht="18">
      <c r="A73" s="20"/>
      <c r="B73" s="2"/>
      <c r="C73" s="48"/>
      <c r="D73" s="48"/>
      <c r="E73" s="48"/>
      <c r="F73" s="48"/>
      <c r="G73" s="9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39"/>
    </row>
    <row r="74" spans="1:19" ht="18">
      <c r="A74" s="20"/>
      <c r="B74" s="44" t="s">
        <v>131</v>
      </c>
      <c r="C74" s="51" t="s">
        <v>117</v>
      </c>
      <c r="D74" s="51" t="s">
        <v>118</v>
      </c>
      <c r="E74" s="51" t="s">
        <v>14</v>
      </c>
      <c r="F74" s="51" t="s">
        <v>15</v>
      </c>
      <c r="G74" s="45">
        <v>8552.954619</v>
      </c>
      <c r="H74" s="64">
        <v>8028.317088</v>
      </c>
      <c r="I74" s="64">
        <v>8923.627548</v>
      </c>
      <c r="J74" s="64">
        <v>8725.267386</v>
      </c>
      <c r="K74" s="64">
        <v>10200.889809</v>
      </c>
      <c r="L74" s="64">
        <v>9871.062795</v>
      </c>
      <c r="M74" s="64">
        <v>8696.840229</v>
      </c>
      <c r="N74" s="64">
        <v>10209.238974</v>
      </c>
      <c r="O74" s="64">
        <v>9872.602641</v>
      </c>
      <c r="P74" s="64">
        <v>10197.100188</v>
      </c>
      <c r="Q74" s="64">
        <v>9088.571052</v>
      </c>
      <c r="R74" s="64">
        <v>9922.047696</v>
      </c>
      <c r="S74" s="39">
        <f>SUM(G74:R74)</f>
        <v>112288.520025</v>
      </c>
    </row>
    <row r="75" spans="1:19" ht="18">
      <c r="A75" s="6"/>
      <c r="B75" s="40"/>
      <c r="C75" s="53"/>
      <c r="D75" s="53"/>
      <c r="E75" s="53"/>
      <c r="F75" s="53"/>
      <c r="G75" s="63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66"/>
    </row>
    <row r="76" spans="7:19" ht="18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9"/>
    </row>
    <row r="77" spans="1:19" ht="18">
      <c r="A77" s="32" t="s">
        <v>125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9"/>
    </row>
    <row r="78" spans="7:19" ht="18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9"/>
    </row>
    <row r="79" spans="7:19" ht="18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9"/>
    </row>
    <row r="80" spans="7:19" ht="18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9"/>
    </row>
    <row r="81" spans="7:19" ht="18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9"/>
    </row>
    <row r="82" spans="7:19" ht="18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9"/>
    </row>
    <row r="83" spans="7:19" ht="18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9"/>
    </row>
    <row r="84" spans="7:19" ht="18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9"/>
    </row>
    <row r="85" spans="7:19" ht="18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9"/>
    </row>
    <row r="86" spans="7:19" ht="18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9"/>
    </row>
    <row r="87" spans="7:19" ht="18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9"/>
    </row>
    <row r="88" spans="7:19" ht="18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9"/>
    </row>
    <row r="89" spans="7:19" ht="18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9"/>
    </row>
    <row r="90" spans="7:19" ht="18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9"/>
    </row>
    <row r="91" spans="7:19" ht="18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9"/>
    </row>
    <row r="92" spans="7:19" ht="18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9"/>
    </row>
    <row r="93" spans="7:19" ht="18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9"/>
    </row>
    <row r="94" spans="7:19" ht="18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9"/>
    </row>
    <row r="95" spans="7:19" ht="18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9"/>
    </row>
    <row r="96" spans="7:19" ht="18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9"/>
    </row>
    <row r="97" spans="7:19" ht="18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9"/>
    </row>
    <row r="98" spans="7:19" ht="18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9"/>
    </row>
    <row r="99" spans="7:19" ht="18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9"/>
    </row>
    <row r="100" spans="7:19" ht="18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9"/>
    </row>
    <row r="101" spans="7:19" ht="18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9"/>
    </row>
    <row r="102" spans="7:19" ht="18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9"/>
    </row>
    <row r="103" spans="7:19" ht="18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9"/>
    </row>
    <row r="104" spans="7:19" ht="18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9"/>
    </row>
    <row r="105" spans="7:19" ht="18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9"/>
    </row>
    <row r="106" spans="7:19" ht="18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9"/>
    </row>
    <row r="107" spans="7:19" ht="18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9"/>
    </row>
    <row r="108" spans="7:19" ht="18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9"/>
    </row>
    <row r="109" spans="7:19" ht="18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9"/>
    </row>
    <row r="110" spans="7:19" ht="18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9"/>
    </row>
    <row r="111" spans="7:19" ht="18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9"/>
    </row>
    <row r="112" spans="7:19" ht="18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9"/>
    </row>
    <row r="113" spans="7:19" ht="18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9"/>
    </row>
    <row r="114" spans="7:19" ht="18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9"/>
    </row>
    <row r="115" spans="7:19" ht="18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9"/>
    </row>
    <row r="116" spans="7:19" ht="18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9"/>
    </row>
    <row r="117" spans="7:19" ht="18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9"/>
    </row>
    <row r="118" spans="7:19" ht="18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9"/>
    </row>
    <row r="119" spans="7:19" ht="18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9"/>
    </row>
    <row r="120" spans="7:19" ht="18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9"/>
    </row>
    <row r="121" spans="7:19" ht="18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9"/>
    </row>
    <row r="122" spans="7:19" ht="18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9"/>
    </row>
    <row r="123" spans="7:19" ht="18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9"/>
    </row>
    <row r="124" spans="7:19" ht="18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9"/>
    </row>
    <row r="125" spans="7:19" ht="18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9"/>
    </row>
    <row r="126" spans="7:19" ht="18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9"/>
    </row>
    <row r="127" spans="7:19" ht="18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9"/>
    </row>
    <row r="128" spans="7:19" ht="18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9"/>
    </row>
    <row r="129" spans="7:19" ht="18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9"/>
    </row>
    <row r="130" spans="7:19" ht="18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9"/>
    </row>
    <row r="131" spans="7:19" ht="18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9"/>
    </row>
    <row r="132" spans="7:19" ht="18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9"/>
    </row>
    <row r="133" spans="7:19" ht="18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9"/>
    </row>
    <row r="134" spans="7:19" ht="18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9"/>
    </row>
    <row r="135" spans="7:19" ht="18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9"/>
    </row>
    <row r="136" spans="7:19" ht="18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9"/>
    </row>
    <row r="137" spans="7:19" ht="18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9"/>
    </row>
    <row r="138" spans="7:19" ht="18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9"/>
    </row>
    <row r="139" spans="7:19" ht="18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9"/>
    </row>
    <row r="140" spans="7:19" ht="18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9"/>
    </row>
    <row r="141" spans="7:19" ht="18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9"/>
    </row>
    <row r="142" spans="7:19" ht="18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9"/>
    </row>
    <row r="143" spans="7:19" ht="18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9"/>
    </row>
    <row r="144" spans="7:19" ht="18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9"/>
    </row>
    <row r="145" spans="7:19" ht="18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9"/>
    </row>
    <row r="146" spans="7:19" ht="18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9"/>
    </row>
    <row r="147" spans="7:19" ht="18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9"/>
    </row>
    <row r="148" spans="7:19" ht="18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9"/>
    </row>
    <row r="149" spans="7:19" ht="18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9"/>
    </row>
    <row r="150" spans="7:19" ht="18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</row>
    <row r="151" spans="7:19" ht="18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9"/>
    </row>
    <row r="152" spans="7:19" ht="18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9"/>
    </row>
    <row r="153" ht="18">
      <c r="S153" s="3"/>
    </row>
    <row r="154" ht="18">
      <c r="S154" s="3"/>
    </row>
    <row r="155" ht="18">
      <c r="S155" s="3"/>
    </row>
    <row r="156" ht="18">
      <c r="S156" s="3"/>
    </row>
    <row r="157" ht="18">
      <c r="S157" s="3"/>
    </row>
    <row r="158" ht="18">
      <c r="S158" s="3"/>
    </row>
    <row r="159" ht="18">
      <c r="S159" s="3"/>
    </row>
    <row r="160" ht="18">
      <c r="S160" s="3"/>
    </row>
    <row r="161" ht="18">
      <c r="S161" s="3"/>
    </row>
    <row r="162" ht="18">
      <c r="S162" s="3"/>
    </row>
    <row r="163" ht="18">
      <c r="S163" s="3"/>
    </row>
    <row r="164" ht="18">
      <c r="S164" s="3"/>
    </row>
    <row r="165" ht="18">
      <c r="S165" s="3"/>
    </row>
    <row r="166" ht="18">
      <c r="S166" s="3"/>
    </row>
    <row r="167" ht="18">
      <c r="S167" s="3"/>
    </row>
    <row r="168" ht="18">
      <c r="S168" s="3"/>
    </row>
    <row r="169" ht="18">
      <c r="S169" s="3"/>
    </row>
    <row r="170" ht="18">
      <c r="S170" s="3"/>
    </row>
    <row r="171" ht="18">
      <c r="S171" s="3"/>
    </row>
    <row r="172" ht="18">
      <c r="S172" s="3"/>
    </row>
    <row r="173" ht="18">
      <c r="S173" s="3"/>
    </row>
    <row r="174" ht="18">
      <c r="S174" s="3"/>
    </row>
    <row r="175" ht="18">
      <c r="S175" s="3"/>
    </row>
    <row r="176" ht="18">
      <c r="S176" s="3"/>
    </row>
    <row r="177" ht="18">
      <c r="S177" s="3"/>
    </row>
    <row r="178" ht="18">
      <c r="S178" s="3"/>
    </row>
    <row r="179" ht="18">
      <c r="S179" s="3"/>
    </row>
    <row r="180" ht="18">
      <c r="S180" s="3"/>
    </row>
    <row r="181" ht="18">
      <c r="S181" s="3"/>
    </row>
    <row r="182" ht="18">
      <c r="S182" s="3"/>
    </row>
    <row r="183" ht="18">
      <c r="S183" s="3"/>
    </row>
    <row r="184" ht="18">
      <c r="S184" s="3"/>
    </row>
    <row r="185" ht="18">
      <c r="S185" s="3"/>
    </row>
    <row r="186" ht="18">
      <c r="S186" s="3"/>
    </row>
    <row r="187" ht="18">
      <c r="S187" s="3"/>
    </row>
    <row r="188" ht="18">
      <c r="S188" s="3"/>
    </row>
    <row r="189" ht="18">
      <c r="S189" s="3"/>
    </row>
    <row r="190" ht="18">
      <c r="S190" s="3"/>
    </row>
    <row r="191" ht="18">
      <c r="S191" s="3"/>
    </row>
    <row r="192" ht="18">
      <c r="S192" s="3"/>
    </row>
    <row r="193" ht="18">
      <c r="S193" s="3"/>
    </row>
    <row r="194" ht="18">
      <c r="S194" s="3"/>
    </row>
    <row r="195" ht="18">
      <c r="S195" s="3"/>
    </row>
    <row r="196" ht="18">
      <c r="S196" s="3"/>
    </row>
    <row r="197" ht="18">
      <c r="S197" s="3"/>
    </row>
    <row r="198" ht="18">
      <c r="S198" s="3"/>
    </row>
    <row r="199" ht="18">
      <c r="S199" s="3"/>
    </row>
    <row r="200" ht="18">
      <c r="S200" s="3"/>
    </row>
    <row r="201" ht="18">
      <c r="S201" s="3"/>
    </row>
    <row r="202" ht="18">
      <c r="S202" s="3"/>
    </row>
    <row r="203" ht="18">
      <c r="S203" s="3"/>
    </row>
    <row r="204" ht="18">
      <c r="S204" s="3"/>
    </row>
    <row r="205" ht="18">
      <c r="S205" s="3"/>
    </row>
    <row r="206" ht="18">
      <c r="S206" s="3"/>
    </row>
    <row r="207" ht="18">
      <c r="S207" s="3"/>
    </row>
    <row r="208" ht="18">
      <c r="S208" s="3"/>
    </row>
    <row r="209" ht="18">
      <c r="S209" s="3"/>
    </row>
    <row r="210" ht="18">
      <c r="S210" s="3"/>
    </row>
    <row r="211" ht="18">
      <c r="S211" s="3"/>
    </row>
    <row r="212" ht="18">
      <c r="S212" s="3"/>
    </row>
    <row r="213" ht="18">
      <c r="S213" s="3"/>
    </row>
    <row r="214" ht="18">
      <c r="S214" s="3"/>
    </row>
    <row r="215" ht="18">
      <c r="S215" s="3"/>
    </row>
    <row r="216" ht="18">
      <c r="S216" s="3"/>
    </row>
    <row r="217" ht="18">
      <c r="S217" s="3"/>
    </row>
    <row r="218" ht="18">
      <c r="S218" s="3"/>
    </row>
    <row r="219" ht="18">
      <c r="S219" s="3"/>
    </row>
    <row r="220" ht="18">
      <c r="S220" s="3"/>
    </row>
    <row r="221" ht="18">
      <c r="S221" s="3"/>
    </row>
    <row r="222" ht="18">
      <c r="S222" s="3"/>
    </row>
    <row r="223" ht="18">
      <c r="S223" s="3"/>
    </row>
    <row r="224" ht="18">
      <c r="S224" s="3"/>
    </row>
    <row r="225" ht="18">
      <c r="S225" s="3"/>
    </row>
    <row r="226" ht="18">
      <c r="S226" s="3"/>
    </row>
    <row r="227" ht="18">
      <c r="S227" s="3"/>
    </row>
    <row r="228" ht="18">
      <c r="S228" s="3"/>
    </row>
    <row r="229" ht="18">
      <c r="S229" s="3"/>
    </row>
    <row r="230" ht="18">
      <c r="S230" s="3"/>
    </row>
    <row r="231" ht="18">
      <c r="S231" s="3"/>
    </row>
    <row r="232" ht="18">
      <c r="S232" s="3"/>
    </row>
    <row r="233" ht="18">
      <c r="S233" s="3"/>
    </row>
    <row r="234" ht="18">
      <c r="S234" s="3"/>
    </row>
    <row r="235" ht="18">
      <c r="S235" s="3"/>
    </row>
    <row r="236" ht="18">
      <c r="S236" s="3"/>
    </row>
    <row r="237" ht="18">
      <c r="S237" s="3"/>
    </row>
    <row r="238" ht="18">
      <c r="S238" s="3"/>
    </row>
    <row r="239" ht="18">
      <c r="S239" s="3"/>
    </row>
    <row r="240" ht="18">
      <c r="S240" s="3"/>
    </row>
    <row r="241" ht="18">
      <c r="S241" s="3"/>
    </row>
    <row r="242" ht="18">
      <c r="S242" s="3"/>
    </row>
    <row r="243" ht="18">
      <c r="S243" s="3"/>
    </row>
    <row r="244" ht="18">
      <c r="S244" s="3"/>
    </row>
    <row r="245" ht="18">
      <c r="S245" s="3"/>
    </row>
    <row r="246" ht="18">
      <c r="S246" s="3"/>
    </row>
    <row r="247" ht="18">
      <c r="S247" s="3"/>
    </row>
    <row r="248" ht="18">
      <c r="S248" s="3"/>
    </row>
    <row r="249" ht="18">
      <c r="S249" s="3"/>
    </row>
    <row r="250" ht="18">
      <c r="S250" s="3"/>
    </row>
    <row r="251" ht="18">
      <c r="S251" s="3"/>
    </row>
    <row r="252" ht="18">
      <c r="S252" s="3"/>
    </row>
    <row r="253" ht="18">
      <c r="S253" s="3"/>
    </row>
    <row r="254" ht="18">
      <c r="S254" s="3"/>
    </row>
    <row r="255" ht="18">
      <c r="S255" s="3"/>
    </row>
    <row r="256" ht="18">
      <c r="S256" s="3"/>
    </row>
    <row r="257" ht="18">
      <c r="S257" s="3"/>
    </row>
    <row r="258" ht="18">
      <c r="S258" s="3"/>
    </row>
    <row r="259" ht="18">
      <c r="S259" s="3"/>
    </row>
    <row r="260" ht="18">
      <c r="S260" s="3"/>
    </row>
    <row r="261" ht="18">
      <c r="S261" s="3"/>
    </row>
    <row r="262" ht="18">
      <c r="S262" s="3"/>
    </row>
    <row r="263" ht="18">
      <c r="S263" s="3"/>
    </row>
    <row r="264" ht="18">
      <c r="S264" s="3"/>
    </row>
    <row r="265" ht="18">
      <c r="S265" s="3"/>
    </row>
    <row r="266" ht="18">
      <c r="S266" s="3"/>
    </row>
    <row r="267" ht="18">
      <c r="S267" s="3"/>
    </row>
    <row r="268" ht="18">
      <c r="S268" s="3"/>
    </row>
    <row r="269" ht="18">
      <c r="S269" s="3"/>
    </row>
    <row r="270" ht="18">
      <c r="S270" s="3"/>
    </row>
    <row r="271" ht="18">
      <c r="S271" s="3"/>
    </row>
    <row r="272" ht="18">
      <c r="S272" s="3"/>
    </row>
    <row r="273" ht="18">
      <c r="S273" s="3"/>
    </row>
    <row r="274" ht="18">
      <c r="S274" s="3"/>
    </row>
    <row r="275" ht="18">
      <c r="S275" s="3"/>
    </row>
    <row r="276" ht="18">
      <c r="S276" s="3"/>
    </row>
    <row r="277" ht="18">
      <c r="S277" s="3"/>
    </row>
    <row r="278" ht="18">
      <c r="S278" s="3"/>
    </row>
    <row r="279" ht="18">
      <c r="S279" s="3"/>
    </row>
    <row r="280" ht="18">
      <c r="S280" s="3"/>
    </row>
    <row r="281" ht="18">
      <c r="S281" s="3"/>
    </row>
    <row r="282" ht="18">
      <c r="S282" s="3"/>
    </row>
    <row r="283" ht="18">
      <c r="S283" s="3"/>
    </row>
    <row r="284" ht="18">
      <c r="S284" s="3"/>
    </row>
    <row r="285" ht="18">
      <c r="S285" s="3"/>
    </row>
    <row r="286" ht="18">
      <c r="S286" s="3"/>
    </row>
    <row r="287" ht="18">
      <c r="S287" s="3"/>
    </row>
    <row r="288" ht="18">
      <c r="S288" s="3"/>
    </row>
    <row r="289" ht="18">
      <c r="S289" s="3"/>
    </row>
    <row r="290" ht="18">
      <c r="S290" s="3"/>
    </row>
    <row r="291" ht="18">
      <c r="S291" s="3"/>
    </row>
    <row r="292" ht="18">
      <c r="S292" s="3"/>
    </row>
    <row r="293" ht="18">
      <c r="S293" s="3"/>
    </row>
    <row r="294" ht="18">
      <c r="S294" s="3"/>
    </row>
    <row r="295" ht="18">
      <c r="S295" s="3"/>
    </row>
    <row r="296" ht="18">
      <c r="S296" s="3"/>
    </row>
    <row r="297" ht="18">
      <c r="S297" s="3"/>
    </row>
    <row r="298" ht="18">
      <c r="S298" s="3"/>
    </row>
    <row r="299" ht="18">
      <c r="S299" s="3"/>
    </row>
    <row r="300" ht="18">
      <c r="S300" s="3"/>
    </row>
    <row r="301" ht="18">
      <c r="S301" s="3"/>
    </row>
    <row r="302" ht="18">
      <c r="S302" s="3"/>
    </row>
    <row r="303" ht="18">
      <c r="S303" s="3"/>
    </row>
    <row r="304" ht="18">
      <c r="S304" s="3"/>
    </row>
    <row r="305" ht="18">
      <c r="S305" s="3"/>
    </row>
    <row r="306" ht="18">
      <c r="S306" s="3"/>
    </row>
    <row r="307" ht="18">
      <c r="S307" s="3"/>
    </row>
    <row r="308" ht="18">
      <c r="S308" s="3"/>
    </row>
    <row r="309" ht="18">
      <c r="S309" s="3"/>
    </row>
    <row r="310" ht="18">
      <c r="S310" s="3"/>
    </row>
    <row r="311" ht="18">
      <c r="S311" s="3"/>
    </row>
    <row r="312" ht="18">
      <c r="S312" s="3"/>
    </row>
    <row r="313" ht="18">
      <c r="S313" s="3"/>
    </row>
    <row r="314" ht="18">
      <c r="S314" s="3"/>
    </row>
    <row r="315" ht="18">
      <c r="S315" s="3"/>
    </row>
    <row r="316" ht="18">
      <c r="S316" s="3"/>
    </row>
    <row r="317" ht="18">
      <c r="S317" s="3"/>
    </row>
    <row r="318" ht="18">
      <c r="S318" s="3"/>
    </row>
    <row r="319" ht="18">
      <c r="S319" s="3"/>
    </row>
    <row r="320" ht="18">
      <c r="S320" s="3"/>
    </row>
    <row r="321" ht="18">
      <c r="S321" s="3"/>
    </row>
    <row r="322" ht="18">
      <c r="S322" s="3"/>
    </row>
    <row r="323" ht="18">
      <c r="S323" s="3"/>
    </row>
    <row r="324" ht="18">
      <c r="S324" s="3"/>
    </row>
    <row r="325" ht="18">
      <c r="S325" s="3"/>
    </row>
    <row r="326" ht="18">
      <c r="S326" s="3"/>
    </row>
    <row r="327" ht="18">
      <c r="S327" s="3"/>
    </row>
    <row r="328" ht="18">
      <c r="S328" s="3"/>
    </row>
  </sheetData>
  <mergeCells count="20">
    <mergeCell ref="A1:S1"/>
    <mergeCell ref="G3:S3"/>
    <mergeCell ref="A3:B5"/>
    <mergeCell ref="D3:F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M4:M5"/>
    <mergeCell ref="N4:N5"/>
    <mergeCell ref="O4:O5"/>
    <mergeCell ref="P4:P5"/>
  </mergeCells>
  <printOptions horizontalCentered="1"/>
  <pageMargins left="0.75" right="0.75" top="0.3937007874015748" bottom="0.1968503937007874" header="0" footer="0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2006-01-06T00:02:17Z</cp:lastPrinted>
  <dcterms:created xsi:type="dcterms:W3CDTF">2002-11-21T22:16:27Z</dcterms:created>
  <dcterms:modified xsi:type="dcterms:W3CDTF">2006-01-06T00:02:18Z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