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1"/>
  </bookViews>
  <sheets>
    <sheet name="Mapa del documento" sheetId="1" r:id="rId1"/>
    <sheet name="Hoja1" sheetId="2" r:id="rId2"/>
  </sheets>
  <definedNames>
    <definedName name="_81">'Hoja1'!$A$9</definedName>
    <definedName name="_xlnm.Print_Titles" localSheetId="1">'Hoja1'!$1:$7</definedName>
  </definedNames>
  <calcPr fullCalcOnLoad="1"/>
</workbook>
</file>

<file path=xl/sharedStrings.xml><?xml version="1.0" encoding="utf-8"?>
<sst xmlns="http://schemas.openxmlformats.org/spreadsheetml/2006/main" count="44" uniqueCount="40">
  <si>
    <t>Cuadro Estadistico de Accidentes de Trabajo Mensual</t>
  </si>
  <si>
    <t>2016</t>
  </si>
  <si>
    <t>Fecha: 25/01/2017        Pag.:  1 de 1</t>
  </si>
  <si>
    <t xml:space="preserve">Cuadro Estadístico de Accidentes de Trabajo </t>
  </si>
  <si>
    <t>Desde : 2016   Hasta : 2016</t>
  </si>
  <si>
    <t>Dirección General de Minería</t>
  </si>
  <si>
    <t>AÑO  :  2016</t>
  </si>
  <si>
    <t>MES</t>
  </si>
  <si>
    <t>Nº Promedio de Trabajadores</t>
  </si>
  <si>
    <t>Incidentes</t>
  </si>
  <si>
    <t>Accidentes</t>
  </si>
  <si>
    <t xml:space="preserve">Dias </t>
  </si>
  <si>
    <t>Horas Hombre</t>
  </si>
  <si>
    <t>Índice de</t>
  </si>
  <si>
    <t xml:space="preserve">Índice de </t>
  </si>
  <si>
    <t>CIA</t>
  </si>
  <si>
    <t>C.M.</t>
  </si>
  <si>
    <t>Otros</t>
  </si>
  <si>
    <t>Total</t>
  </si>
  <si>
    <t>Leves</t>
  </si>
  <si>
    <t>Incapacitantes</t>
  </si>
  <si>
    <t>Fatales</t>
  </si>
  <si>
    <t>Perdidos</t>
  </si>
  <si>
    <t>Trabajada</t>
  </si>
  <si>
    <t>Frecuencia</t>
  </si>
  <si>
    <t xml:space="preserve"> Severidad</t>
  </si>
  <si>
    <t>TOTAL AÑO</t>
  </si>
  <si>
    <t>Cifras preliminares</t>
  </si>
  <si>
    <t>ENE.</t>
  </si>
  <si>
    <t>FEB.</t>
  </si>
  <si>
    <t>MAR.</t>
  </si>
  <si>
    <t>ABR.</t>
  </si>
  <si>
    <t>MAY.</t>
  </si>
  <si>
    <t>JUN.</t>
  </si>
  <si>
    <t>JUL.</t>
  </si>
  <si>
    <t>AGOS.</t>
  </si>
  <si>
    <t>SET.</t>
  </si>
  <si>
    <t>OCT.</t>
  </si>
  <si>
    <t>NOV.</t>
  </si>
  <si>
    <t>DIC.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</si>
</sst>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#,##0"/>
    <numFmt numFmtId="173" formatCode="[$-1010409]#,##0"/>
    <numFmt numFmtId="174" formatCode="[$-1010409]##0"/>
    <numFmt numFmtId="175" formatCode="[$-1010409]###,##0"/>
    <numFmt numFmtId="176" formatCode="[$-1010409]###,##0.###"/>
    <numFmt numFmtId="177" formatCode="[$-1010409]##,##0.###"/>
    <numFmt numFmtId="178" formatCode="[$-1010409]#,##0.###"/>
    <numFmt numFmtId="179" formatCode="[$-1010409]#,###,##0"/>
    <numFmt numFmtId="180" formatCode="[$-1010409]#,##0.##"/>
    <numFmt numFmtId="181" formatCode="[$-1010409]#,##0.#"/>
    <numFmt numFmtId="182" formatCode="[$-1010409]#,##0.####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6.95"/>
      <color indexed="8"/>
      <name val="Tahoma"/>
      <family val="0"/>
    </font>
    <font>
      <sz val="6.95"/>
      <color indexed="8"/>
      <name val="Tahoma"/>
      <family val="0"/>
    </font>
    <font>
      <b/>
      <sz val="6"/>
      <color indexed="54"/>
      <name val="Arial"/>
      <family val="0"/>
    </font>
    <font>
      <b/>
      <sz val="18"/>
      <color indexed="54"/>
      <name val="Tahoma"/>
      <family val="0"/>
    </font>
    <font>
      <b/>
      <sz val="9"/>
      <color indexed="54"/>
      <name val="Tahoma"/>
      <family val="0"/>
    </font>
    <font>
      <b/>
      <sz val="4"/>
      <color indexed="54"/>
      <name val="Tahoma"/>
      <family val="0"/>
    </font>
    <font>
      <sz val="10"/>
      <color indexed="12"/>
      <name val="Arial Unicode"/>
      <family val="0"/>
    </font>
    <font>
      <b/>
      <sz val="8"/>
      <color indexed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3" fontId="4" fillId="0" borderId="10" xfId="0" applyNumberFormat="1" applyFont="1" applyFill="1" applyBorder="1" applyAlignment="1">
      <alignment horizontal="right"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9" fontId="3" fillId="33" borderId="10" xfId="0" applyNumberFormat="1" applyFont="1" applyFill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5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179" fontId="3" fillId="33" borderId="10" xfId="0" applyNumberFormat="1" applyFont="1" applyFill="1" applyBorder="1" applyAlignment="1">
      <alignment horizontal="right" vertical="top" wrapText="1"/>
    </xf>
    <xf numFmtId="176" fontId="10" fillId="0" borderId="10" xfId="0" applyNumberFormat="1" applyFont="1" applyFill="1" applyBorder="1" applyAlignment="1">
      <alignment horizontal="right" vertical="top" wrapText="1"/>
    </xf>
    <xf numFmtId="178" fontId="10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Indice de Frecuencia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645"/>
          <c:w val="0.95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Hoja1!$T$11</c:f>
              <c:strCache>
                <c:ptCount val="1"/>
                <c:pt idx="0">
                  <c:v>Frecuencia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Hoja1!$A$12:$F$23</c:f>
              <c:multiLvlStrCache/>
            </c:multiLvlStrRef>
          </c:cat>
          <c:val>
            <c:numRef>
              <c:f>Hoja1!$T$12:$T$23</c:f>
              <c:numCache/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406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Indice de Severidad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685"/>
          <c:w val="0.9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Hoja1!$U$11</c:f>
              <c:strCache>
                <c:ptCount val="1"/>
                <c:pt idx="0">
                  <c:v> Severidad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Hoja1!$A$12:$F$23</c:f>
              <c:multiLvlStrCache/>
            </c:multiLvlStrRef>
          </c:cat>
          <c:val>
            <c:numRef>
              <c:f>Hoja1!$U$12:$U$23</c:f>
              <c:numCache/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1512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Indice de Accidentabilidad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71"/>
          <c:w val="0.959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Hoja1!$X$11</c:f>
              <c:strCache>
                <c:ptCount val="1"/>
                <c:pt idx="0">
                  <c:v>Accidentes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Hoja1!$A$12:$F$23</c:f>
              <c:multiLvlStrCache/>
            </c:multiLvlStrRef>
          </c:cat>
          <c:val>
            <c:numRef>
              <c:f>Hoja1!$X$12:$X$23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179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Picture 1" descr="9f467fb9-bf49-4c0b-8e1a-c8922c55a7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26</xdr:row>
      <xdr:rowOff>85725</xdr:rowOff>
    </xdr:from>
    <xdr:to>
      <xdr:col>10</xdr:col>
      <xdr:colOff>238125</xdr:colOff>
      <xdr:row>37</xdr:row>
      <xdr:rowOff>95250</xdr:rowOff>
    </xdr:to>
    <xdr:graphicFrame>
      <xdr:nvGraphicFramePr>
        <xdr:cNvPr id="2" name="2 Gráfico"/>
        <xdr:cNvGraphicFramePr/>
      </xdr:nvGraphicFramePr>
      <xdr:xfrm>
        <a:off x="47625" y="3438525"/>
        <a:ext cx="30861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26</xdr:row>
      <xdr:rowOff>95250</xdr:rowOff>
    </xdr:from>
    <xdr:to>
      <xdr:col>17</xdr:col>
      <xdr:colOff>28575</xdr:colOff>
      <xdr:row>37</xdr:row>
      <xdr:rowOff>85725</xdr:rowOff>
    </xdr:to>
    <xdr:graphicFrame>
      <xdr:nvGraphicFramePr>
        <xdr:cNvPr id="3" name="3 Gráfico"/>
        <xdr:cNvGraphicFramePr/>
      </xdr:nvGraphicFramePr>
      <xdr:xfrm>
        <a:off x="3295650" y="3448050"/>
        <a:ext cx="32385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161925</xdr:colOff>
      <xdr:row>26</xdr:row>
      <xdr:rowOff>104775</xdr:rowOff>
    </xdr:from>
    <xdr:to>
      <xdr:col>27</xdr:col>
      <xdr:colOff>0</xdr:colOff>
      <xdr:row>37</xdr:row>
      <xdr:rowOff>57150</xdr:rowOff>
    </xdr:to>
    <xdr:graphicFrame>
      <xdr:nvGraphicFramePr>
        <xdr:cNvPr id="4" name="4 Gráfico"/>
        <xdr:cNvGraphicFramePr/>
      </xdr:nvGraphicFramePr>
      <xdr:xfrm>
        <a:off x="6667500" y="3457575"/>
        <a:ext cx="324802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2"/>
  <sheetViews>
    <sheetView showGridLines="0" zoomScalePageLayoutView="0" workbookViewId="0" topLeftCell="A1">
      <selection activeCell="A1" sqref="A1"/>
    </sheetView>
  </sheetViews>
  <sheetFormatPr defaultColWidth="8.7109375" defaultRowHeight="12.75" outlineLevelRow="1"/>
  <cols>
    <col min="1" max="1" width="51.00390625" style="0" customWidth="1"/>
  </cols>
  <sheetData>
    <row r="1" ht="12">
      <c r="A1" s="3" t="s">
        <v>0</v>
      </c>
    </row>
    <row r="2" ht="12" outlineLevel="1" collapsed="1">
      <c r="A2" s="4" t="s">
        <v>1</v>
      </c>
    </row>
  </sheetData>
  <sheetProtection/>
  <hyperlinks>
    <hyperlink ref="A2" location="_81" display="_81"/>
  </hyperlinks>
  <printOptions/>
  <pageMargins left="0.3937007874015748" right="0.3937007874015748" top="0.4724409448818898" bottom="0.3937007874015748" header="0.4724409448818898" footer="0.393700787401574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6"/>
  <sheetViews>
    <sheetView showGridLines="0"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E33" sqref="AE33"/>
    </sheetView>
  </sheetViews>
  <sheetFormatPr defaultColWidth="8.7109375" defaultRowHeight="12.75"/>
  <cols>
    <col min="1" max="1" width="1.8515625" style="0" customWidth="1"/>
    <col min="2" max="2" width="0.85546875" style="0" customWidth="1"/>
    <col min="3" max="3" width="7.28125" style="0" customWidth="1"/>
    <col min="4" max="4" width="1.421875" style="0" customWidth="1"/>
    <col min="5" max="5" width="0.13671875" style="0" customWidth="1"/>
    <col min="6" max="6" width="4.7109375" style="0" customWidth="1"/>
    <col min="7" max="7" width="9.421875" style="0" customWidth="1"/>
    <col min="8" max="9" width="8.140625" style="0" customWidth="1"/>
    <col min="10" max="10" width="1.421875" style="0" customWidth="1"/>
    <col min="11" max="11" width="5.421875" style="0" customWidth="1"/>
    <col min="12" max="12" width="1.421875" style="0" customWidth="1"/>
    <col min="13" max="13" width="9.00390625" style="0" customWidth="1"/>
    <col min="14" max="14" width="10.8515625" style="0" customWidth="1"/>
    <col min="15" max="15" width="12.421875" style="0" customWidth="1"/>
    <col min="16" max="16" width="9.57421875" style="0" customWidth="1"/>
    <col min="17" max="18" width="5.421875" style="0" customWidth="1"/>
    <col min="19" max="20" width="11.421875" style="0" customWidth="1"/>
    <col min="21" max="21" width="8.8515625" style="0" customWidth="1"/>
    <col min="22" max="22" width="0.13671875" style="0" customWidth="1"/>
    <col min="23" max="23" width="2.421875" style="0" customWidth="1"/>
    <col min="24" max="24" width="9.140625" style="0" customWidth="1"/>
    <col min="25" max="25" width="1.421875" style="0" customWidth="1"/>
    <col min="26" max="26" width="0.71875" style="0" customWidth="1"/>
    <col min="27" max="28" width="0.13671875" style="0" customWidth="1"/>
  </cols>
  <sheetData>
    <row r="1" spans="1:28" ht="4.5" customHeight="1">
      <c r="A1" s="1"/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7" t="s">
        <v>2</v>
      </c>
      <c r="X1" s="27"/>
      <c r="Y1" s="27"/>
      <c r="Z1" s="27"/>
      <c r="AA1" s="1"/>
      <c r="AB1" s="2"/>
    </row>
    <row r="2" spans="1:28" ht="26.25" customHeight="1">
      <c r="A2" s="1"/>
      <c r="B2" s="26"/>
      <c r="C2" s="26"/>
      <c r="D2" s="2"/>
      <c r="E2" s="2"/>
      <c r="F2" s="28" t="s">
        <v>3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7"/>
      <c r="X2" s="27"/>
      <c r="Y2" s="27"/>
      <c r="Z2" s="27"/>
      <c r="AA2" s="1"/>
      <c r="AB2" s="2"/>
    </row>
    <row r="3" spans="1:28" ht="2.25" customHeight="1">
      <c r="A3" s="1"/>
      <c r="B3" s="26"/>
      <c r="C3" s="2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/>
      <c r="X3" s="27"/>
      <c r="Y3" s="27"/>
      <c r="Z3" s="27"/>
      <c r="AA3" s="1"/>
      <c r="AB3" s="2"/>
    </row>
    <row r="4" spans="1:28" ht="2.25" customHeight="1">
      <c r="A4" s="1"/>
      <c r="B4" s="26"/>
      <c r="C4" s="26"/>
      <c r="D4" s="2"/>
      <c r="E4" s="29" t="s">
        <v>4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"/>
      <c r="W4" s="27"/>
      <c r="X4" s="27"/>
      <c r="Y4" s="27"/>
      <c r="Z4" s="27"/>
      <c r="AA4" s="1"/>
      <c r="AB4" s="2"/>
    </row>
    <row r="5" spans="1:28" ht="9" customHeight="1">
      <c r="A5" s="30" t="s">
        <v>5</v>
      </c>
      <c r="B5" s="30"/>
      <c r="C5" s="30"/>
      <c r="D5" s="30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"/>
      <c r="W5" s="27"/>
      <c r="X5" s="27"/>
      <c r="Y5" s="27"/>
      <c r="Z5" s="27"/>
      <c r="AA5" s="1"/>
      <c r="AB5" s="2"/>
    </row>
    <row r="6" spans="1:28" ht="0.75" customHeight="1">
      <c r="A6" s="1"/>
      <c r="B6" s="2"/>
      <c r="C6" s="2"/>
      <c r="D6" s="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"/>
      <c r="W6" s="27"/>
      <c r="X6" s="27"/>
      <c r="Y6" s="27"/>
      <c r="Z6" s="27"/>
      <c r="AA6" s="1"/>
      <c r="AB6" s="2"/>
    </row>
    <row r="7" spans="1:28" ht="1.5" customHeight="1">
      <c r="A7" s="1"/>
      <c r="B7" s="1"/>
      <c r="C7" s="1"/>
      <c r="D7" s="1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"/>
      <c r="W7" s="1"/>
      <c r="X7" s="1"/>
      <c r="Y7" s="1"/>
      <c r="Z7" s="1"/>
      <c r="AA7" s="1"/>
      <c r="AB7" s="2"/>
    </row>
    <row r="8" spans="1:28" ht="12">
      <c r="A8" s="25"/>
      <c r="B8" s="25"/>
      <c r="C8" s="25"/>
      <c r="D8" s="25"/>
      <c r="E8" s="25"/>
      <c r="F8" s="25"/>
      <c r="G8" s="1"/>
      <c r="H8" s="1"/>
      <c r="I8" s="1"/>
      <c r="J8" s="26"/>
      <c r="K8" s="26"/>
      <c r="L8" s="26"/>
      <c r="M8" s="1"/>
      <c r="N8" s="1"/>
      <c r="O8" s="1"/>
      <c r="P8" s="1"/>
      <c r="Q8" s="26"/>
      <c r="R8" s="26"/>
      <c r="S8" s="1"/>
      <c r="T8" s="1"/>
      <c r="U8" s="26"/>
      <c r="V8" s="26"/>
      <c r="W8" s="26"/>
      <c r="X8" s="26"/>
      <c r="Y8" s="26"/>
      <c r="Z8" s="26"/>
      <c r="AA8" s="26"/>
      <c r="AB8" s="26"/>
    </row>
    <row r="9" spans="1:28" ht="12">
      <c r="A9" s="25" t="s">
        <v>6</v>
      </c>
      <c r="B9" s="25"/>
      <c r="C9" s="25"/>
      <c r="D9" s="25"/>
      <c r="E9" s="25"/>
      <c r="F9" s="25"/>
      <c r="G9" s="1"/>
      <c r="H9" s="1"/>
      <c r="I9" s="1"/>
      <c r="J9" s="26"/>
      <c r="K9" s="26"/>
      <c r="L9" s="26"/>
      <c r="M9" s="1"/>
      <c r="N9" s="1"/>
      <c r="O9" s="1"/>
      <c r="P9" s="1"/>
      <c r="Q9" s="26"/>
      <c r="R9" s="26"/>
      <c r="S9" s="1"/>
      <c r="T9" s="1"/>
      <c r="U9" s="26"/>
      <c r="V9" s="26"/>
      <c r="W9" s="26"/>
      <c r="X9" s="26"/>
      <c r="Y9" s="26"/>
      <c r="Z9" s="26"/>
      <c r="AA9" s="26"/>
      <c r="AB9" s="26"/>
    </row>
    <row r="10" spans="1:28" ht="12">
      <c r="A10" s="24" t="s">
        <v>7</v>
      </c>
      <c r="B10" s="24"/>
      <c r="C10" s="24"/>
      <c r="D10" s="24"/>
      <c r="E10" s="24"/>
      <c r="F10" s="24"/>
      <c r="G10" s="24" t="s">
        <v>8</v>
      </c>
      <c r="H10" s="24"/>
      <c r="I10" s="24"/>
      <c r="J10" s="24"/>
      <c r="K10" s="24"/>
      <c r="L10" s="24"/>
      <c r="M10" s="5" t="s">
        <v>9</v>
      </c>
      <c r="N10" s="5" t="s">
        <v>10</v>
      </c>
      <c r="O10" s="5" t="s">
        <v>10</v>
      </c>
      <c r="P10" s="5" t="s">
        <v>10</v>
      </c>
      <c r="Q10" s="24" t="s">
        <v>11</v>
      </c>
      <c r="R10" s="24"/>
      <c r="S10" s="6" t="s">
        <v>12</v>
      </c>
      <c r="T10" s="5" t="s">
        <v>13</v>
      </c>
      <c r="U10" s="24" t="s">
        <v>13</v>
      </c>
      <c r="V10" s="24"/>
      <c r="W10" s="24"/>
      <c r="X10" s="24" t="s">
        <v>14</v>
      </c>
      <c r="Y10" s="24"/>
      <c r="Z10" s="24"/>
      <c r="AA10" s="24"/>
      <c r="AB10" s="24"/>
    </row>
    <row r="11" spans="1:28" ht="12">
      <c r="A11" s="20"/>
      <c r="B11" s="20"/>
      <c r="C11" s="20"/>
      <c r="D11" s="20"/>
      <c r="E11" s="20"/>
      <c r="F11" s="20"/>
      <c r="G11" s="5" t="s">
        <v>15</v>
      </c>
      <c r="H11" s="5" t="s">
        <v>16</v>
      </c>
      <c r="I11" s="5" t="s">
        <v>17</v>
      </c>
      <c r="J11" s="24" t="s">
        <v>18</v>
      </c>
      <c r="K11" s="24"/>
      <c r="L11" s="24"/>
      <c r="M11" s="5"/>
      <c r="N11" s="5" t="s">
        <v>19</v>
      </c>
      <c r="O11" s="5" t="s">
        <v>20</v>
      </c>
      <c r="P11" s="5" t="s">
        <v>21</v>
      </c>
      <c r="Q11" s="24" t="s">
        <v>22</v>
      </c>
      <c r="R11" s="24"/>
      <c r="S11" s="5" t="s">
        <v>23</v>
      </c>
      <c r="T11" s="5" t="s">
        <v>24</v>
      </c>
      <c r="U11" s="24" t="s">
        <v>25</v>
      </c>
      <c r="V11" s="24"/>
      <c r="W11" s="24"/>
      <c r="X11" s="24" t="s">
        <v>10</v>
      </c>
      <c r="Y11" s="24"/>
      <c r="Z11" s="24"/>
      <c r="AA11" s="24"/>
      <c r="AB11" s="24"/>
    </row>
    <row r="12" spans="1:28" ht="12">
      <c r="A12" s="15" t="s">
        <v>28</v>
      </c>
      <c r="B12" s="15"/>
      <c r="C12" s="15"/>
      <c r="D12" s="15"/>
      <c r="E12" s="15"/>
      <c r="F12" s="15"/>
      <c r="G12" s="7">
        <v>60884</v>
      </c>
      <c r="H12" s="7">
        <v>46933</v>
      </c>
      <c r="I12" s="7">
        <v>59674</v>
      </c>
      <c r="J12" s="16">
        <v>167491</v>
      </c>
      <c r="K12" s="16"/>
      <c r="L12" s="16"/>
      <c r="M12" s="8">
        <v>4913</v>
      </c>
      <c r="N12" s="9">
        <v>189</v>
      </c>
      <c r="O12" s="9">
        <v>86</v>
      </c>
      <c r="P12" s="9">
        <v>4</v>
      </c>
      <c r="Q12" s="17">
        <v>28335</v>
      </c>
      <c r="R12" s="17"/>
      <c r="S12" s="10">
        <v>32769202</v>
      </c>
      <c r="T12" s="11">
        <v>2.7464812844694846</v>
      </c>
      <c r="U12" s="18">
        <v>864.6838577271427</v>
      </c>
      <c r="V12" s="18"/>
      <c r="W12" s="18"/>
      <c r="X12" s="19">
        <v>2.374838032230472</v>
      </c>
      <c r="Y12" s="19"/>
      <c r="Z12" s="19"/>
      <c r="AA12" s="19"/>
      <c r="AB12" s="19"/>
    </row>
    <row r="13" spans="1:28" ht="12">
      <c r="A13" s="15" t="s">
        <v>29</v>
      </c>
      <c r="B13" s="15"/>
      <c r="C13" s="15"/>
      <c r="D13" s="15"/>
      <c r="E13" s="15"/>
      <c r="F13" s="15"/>
      <c r="G13" s="7">
        <v>60710</v>
      </c>
      <c r="H13" s="7">
        <v>47039</v>
      </c>
      <c r="I13" s="7">
        <v>58357</v>
      </c>
      <c r="J13" s="16">
        <v>166106</v>
      </c>
      <c r="K13" s="16"/>
      <c r="L13" s="16"/>
      <c r="M13" s="8">
        <v>5433</v>
      </c>
      <c r="N13" s="9">
        <v>206</v>
      </c>
      <c r="O13" s="9">
        <v>93</v>
      </c>
      <c r="P13" s="9">
        <v>3</v>
      </c>
      <c r="Q13" s="17">
        <v>25384</v>
      </c>
      <c r="R13" s="17"/>
      <c r="S13" s="10">
        <v>31759312</v>
      </c>
      <c r="T13" s="11">
        <v>3.022735505101622</v>
      </c>
      <c r="U13" s="18">
        <v>799.2616464739539</v>
      </c>
      <c r="V13" s="18"/>
      <c r="W13" s="18"/>
      <c r="X13" s="19">
        <v>2.4159565566628007</v>
      </c>
      <c r="Y13" s="19"/>
      <c r="Z13" s="19"/>
      <c r="AA13" s="19"/>
      <c r="AB13" s="19"/>
    </row>
    <row r="14" spans="1:28" ht="12">
      <c r="A14" s="15" t="s">
        <v>30</v>
      </c>
      <c r="B14" s="15"/>
      <c r="C14" s="15"/>
      <c r="D14" s="15"/>
      <c r="E14" s="15"/>
      <c r="F14" s="15"/>
      <c r="G14" s="7">
        <v>62391</v>
      </c>
      <c r="H14" s="7">
        <v>46395</v>
      </c>
      <c r="I14" s="7">
        <v>59379</v>
      </c>
      <c r="J14" s="16">
        <v>168165</v>
      </c>
      <c r="K14" s="16"/>
      <c r="L14" s="16"/>
      <c r="M14" s="8">
        <v>5103</v>
      </c>
      <c r="N14" s="9">
        <v>279</v>
      </c>
      <c r="O14" s="9">
        <v>86</v>
      </c>
      <c r="P14" s="9">
        <f>2+1</f>
        <v>3</v>
      </c>
      <c r="Q14" s="17">
        <f>15985+6000</f>
        <v>21985</v>
      </c>
      <c r="R14" s="17"/>
      <c r="S14" s="10">
        <v>32701479</v>
      </c>
      <c r="T14" s="11">
        <f>((+O14+P14)*1000000)/S14</f>
        <v>2.721589442483626</v>
      </c>
      <c r="U14" s="18">
        <f>(+Q14*1000000)/S14</f>
        <v>672.2937516067699</v>
      </c>
      <c r="V14" s="18"/>
      <c r="W14" s="18"/>
      <c r="X14" s="19">
        <f>(+T14*U14)/1000</f>
        <v>1.8297075766206943</v>
      </c>
      <c r="Y14" s="19"/>
      <c r="Z14" s="19"/>
      <c r="AA14" s="19"/>
      <c r="AB14" s="19"/>
    </row>
    <row r="15" spans="1:28" ht="12">
      <c r="A15" s="15" t="s">
        <v>31</v>
      </c>
      <c r="B15" s="15"/>
      <c r="C15" s="15"/>
      <c r="D15" s="15"/>
      <c r="E15" s="15"/>
      <c r="F15" s="15"/>
      <c r="G15" s="7">
        <v>62163</v>
      </c>
      <c r="H15" s="7">
        <v>46895</v>
      </c>
      <c r="I15" s="7">
        <v>56562</v>
      </c>
      <c r="J15" s="16">
        <v>165620</v>
      </c>
      <c r="K15" s="16"/>
      <c r="L15" s="16"/>
      <c r="M15" s="8">
        <v>5374</v>
      </c>
      <c r="N15" s="9">
        <v>284</v>
      </c>
      <c r="O15" s="9">
        <v>93</v>
      </c>
      <c r="P15" s="9">
        <v>1</v>
      </c>
      <c r="Q15" s="17">
        <v>10130</v>
      </c>
      <c r="R15" s="17"/>
      <c r="S15" s="10">
        <v>32576076</v>
      </c>
      <c r="T15" s="11">
        <v>2.8855531894019406</v>
      </c>
      <c r="U15" s="18">
        <v>310.96440221959205</v>
      </c>
      <c r="V15" s="18"/>
      <c r="W15" s="18"/>
      <c r="X15" s="19">
        <v>0.8973043226152116</v>
      </c>
      <c r="Y15" s="19"/>
      <c r="Z15" s="19"/>
      <c r="AA15" s="19"/>
      <c r="AB15" s="19"/>
    </row>
    <row r="16" spans="1:28" ht="12">
      <c r="A16" s="15" t="s">
        <v>32</v>
      </c>
      <c r="B16" s="15"/>
      <c r="C16" s="15"/>
      <c r="D16" s="15"/>
      <c r="E16" s="15"/>
      <c r="F16" s="15"/>
      <c r="G16" s="7">
        <v>60462</v>
      </c>
      <c r="H16" s="7">
        <v>47477</v>
      </c>
      <c r="I16" s="7">
        <v>57571</v>
      </c>
      <c r="J16" s="16">
        <v>165510</v>
      </c>
      <c r="K16" s="16"/>
      <c r="L16" s="16"/>
      <c r="M16" s="8">
        <v>5331</v>
      </c>
      <c r="N16" s="9">
        <v>262</v>
      </c>
      <c r="O16" s="9">
        <v>78</v>
      </c>
      <c r="P16" s="9">
        <v>6</v>
      </c>
      <c r="Q16" s="17">
        <f>4580+36000</f>
        <v>40580</v>
      </c>
      <c r="R16" s="17"/>
      <c r="S16" s="10">
        <v>33609196</v>
      </c>
      <c r="T16" s="11">
        <f>((+O16+P16)*1000000)/S16</f>
        <v>2.4993159610244766</v>
      </c>
      <c r="U16" s="18">
        <f>(+Q16*1000000)/S16</f>
        <v>1207.4076392663485</v>
      </c>
      <c r="V16" s="18"/>
      <c r="W16" s="18"/>
      <c r="X16" s="19">
        <f>(+T16*U16)/1000</f>
        <v>3.0176931842812684</v>
      </c>
      <c r="Y16" s="19"/>
      <c r="Z16" s="19"/>
      <c r="AA16" s="19"/>
      <c r="AB16" s="19"/>
    </row>
    <row r="17" spans="1:28" ht="12">
      <c r="A17" s="15" t="s">
        <v>33</v>
      </c>
      <c r="B17" s="15"/>
      <c r="C17" s="15"/>
      <c r="D17" s="15"/>
      <c r="E17" s="15"/>
      <c r="F17" s="15"/>
      <c r="G17" s="7">
        <v>61966</v>
      </c>
      <c r="H17" s="7">
        <v>50016</v>
      </c>
      <c r="I17" s="7">
        <v>59635</v>
      </c>
      <c r="J17" s="16">
        <v>171617</v>
      </c>
      <c r="K17" s="16"/>
      <c r="L17" s="16"/>
      <c r="M17" s="8">
        <v>6079</v>
      </c>
      <c r="N17" s="9">
        <v>277</v>
      </c>
      <c r="O17" s="9">
        <v>75</v>
      </c>
      <c r="P17" s="9">
        <v>2</v>
      </c>
      <c r="Q17" s="17">
        <v>17309</v>
      </c>
      <c r="R17" s="17"/>
      <c r="S17" s="10">
        <v>33701182</v>
      </c>
      <c r="T17" s="11">
        <v>2.284786331826581</v>
      </c>
      <c r="U17" s="18">
        <v>513.602163864757</v>
      </c>
      <c r="V17" s="18"/>
      <c r="W17" s="18"/>
      <c r="X17" s="19">
        <v>1.173471203994753</v>
      </c>
      <c r="Y17" s="19"/>
      <c r="Z17" s="19"/>
      <c r="AA17" s="19"/>
      <c r="AB17" s="19"/>
    </row>
    <row r="18" spans="1:28" ht="12">
      <c r="A18" s="15" t="s">
        <v>34</v>
      </c>
      <c r="B18" s="15"/>
      <c r="C18" s="15"/>
      <c r="D18" s="15"/>
      <c r="E18" s="15"/>
      <c r="F18" s="15"/>
      <c r="G18" s="7">
        <v>60359</v>
      </c>
      <c r="H18" s="7">
        <v>51445</v>
      </c>
      <c r="I18" s="7">
        <v>58872</v>
      </c>
      <c r="J18" s="16">
        <v>170676</v>
      </c>
      <c r="K18" s="16"/>
      <c r="L18" s="16"/>
      <c r="M18" s="8">
        <v>6550</v>
      </c>
      <c r="N18" s="9">
        <v>9039</v>
      </c>
      <c r="O18" s="9">
        <v>84</v>
      </c>
      <c r="P18" s="9">
        <v>2</v>
      </c>
      <c r="Q18" s="17">
        <v>16582</v>
      </c>
      <c r="R18" s="17"/>
      <c r="S18" s="10">
        <v>33748391</v>
      </c>
      <c r="T18" s="11">
        <v>2.548269634543466</v>
      </c>
      <c r="U18" s="18">
        <v>491.3419427906948</v>
      </c>
      <c r="V18" s="18"/>
      <c r="W18" s="18"/>
      <c r="X18" s="19">
        <v>1.2520717529911203</v>
      </c>
      <c r="Y18" s="19"/>
      <c r="Z18" s="19"/>
      <c r="AA18" s="19"/>
      <c r="AB18" s="19"/>
    </row>
    <row r="19" spans="1:28" ht="12">
      <c r="A19" s="15" t="s">
        <v>35</v>
      </c>
      <c r="B19" s="15"/>
      <c r="C19" s="15"/>
      <c r="D19" s="15"/>
      <c r="E19" s="15"/>
      <c r="F19" s="15"/>
      <c r="G19" s="7">
        <v>62265</v>
      </c>
      <c r="H19" s="7">
        <v>53427</v>
      </c>
      <c r="I19" s="7">
        <v>63266</v>
      </c>
      <c r="J19" s="16">
        <v>178958</v>
      </c>
      <c r="K19" s="16"/>
      <c r="L19" s="16"/>
      <c r="M19" s="8">
        <v>4686</v>
      </c>
      <c r="N19" s="9">
        <v>264</v>
      </c>
      <c r="O19" s="9">
        <v>82</v>
      </c>
      <c r="P19" s="9">
        <f>2+1</f>
        <v>3</v>
      </c>
      <c r="Q19" s="17">
        <f>16566+6000</f>
        <v>22566</v>
      </c>
      <c r="R19" s="17"/>
      <c r="S19" s="10">
        <v>34799217</v>
      </c>
      <c r="T19" s="11">
        <f>((+O19+P19)*1000000)/S19</f>
        <v>2.4425836937652936</v>
      </c>
      <c r="U19" s="18">
        <f>(+Q19*1000000)/S19</f>
        <v>648.4628662765601</v>
      </c>
      <c r="V19" s="18"/>
      <c r="W19" s="18"/>
      <c r="X19" s="19">
        <f>(+T19*U19)/1000</f>
        <v>1.5839248231794298</v>
      </c>
      <c r="Y19" s="19"/>
      <c r="Z19" s="19"/>
      <c r="AA19" s="19"/>
      <c r="AB19" s="19"/>
    </row>
    <row r="20" spans="1:28" ht="12">
      <c r="A20" s="15" t="s">
        <v>36</v>
      </c>
      <c r="B20" s="15"/>
      <c r="C20" s="15"/>
      <c r="D20" s="15"/>
      <c r="E20" s="15"/>
      <c r="F20" s="15"/>
      <c r="G20" s="7">
        <v>62494</v>
      </c>
      <c r="H20" s="7">
        <v>77402</v>
      </c>
      <c r="I20" s="7">
        <v>65572</v>
      </c>
      <c r="J20" s="16">
        <v>205468</v>
      </c>
      <c r="K20" s="16"/>
      <c r="L20" s="16"/>
      <c r="M20" s="8">
        <v>5632</v>
      </c>
      <c r="N20" s="9">
        <v>460</v>
      </c>
      <c r="O20" s="9">
        <v>83</v>
      </c>
      <c r="P20" s="9">
        <v>4</v>
      </c>
      <c r="Q20" s="17">
        <v>31894</v>
      </c>
      <c r="R20" s="17"/>
      <c r="S20" s="10">
        <v>35969483</v>
      </c>
      <c r="T20" s="11">
        <v>2.4187169996299365</v>
      </c>
      <c r="U20" s="18">
        <v>886.6960917953699</v>
      </c>
      <c r="V20" s="18"/>
      <c r="W20" s="18"/>
      <c r="X20" s="19">
        <v>2.1446669107308876</v>
      </c>
      <c r="Y20" s="19"/>
      <c r="Z20" s="19"/>
      <c r="AA20" s="19"/>
      <c r="AB20" s="19"/>
    </row>
    <row r="21" spans="1:28" ht="12">
      <c r="A21" s="15" t="s">
        <v>37</v>
      </c>
      <c r="B21" s="15"/>
      <c r="C21" s="15"/>
      <c r="D21" s="15"/>
      <c r="E21" s="15"/>
      <c r="F21" s="15"/>
      <c r="G21" s="7">
        <v>62138</v>
      </c>
      <c r="H21" s="7">
        <v>55434</v>
      </c>
      <c r="I21" s="7">
        <v>65281</v>
      </c>
      <c r="J21" s="16">
        <v>182853</v>
      </c>
      <c r="K21" s="16"/>
      <c r="L21" s="16"/>
      <c r="M21" s="8">
        <v>5850</v>
      </c>
      <c r="N21" s="9">
        <v>318</v>
      </c>
      <c r="O21" s="9">
        <v>81</v>
      </c>
      <c r="P21" s="9">
        <v>1</v>
      </c>
      <c r="Q21" s="17">
        <v>16290</v>
      </c>
      <c r="R21" s="17"/>
      <c r="S21" s="10">
        <v>36839292</v>
      </c>
      <c r="T21" s="11">
        <v>2.2258842542359396</v>
      </c>
      <c r="U21" s="18">
        <v>442.1909085549201</v>
      </c>
      <c r="V21" s="18"/>
      <c r="W21" s="18"/>
      <c r="X21" s="19">
        <v>0.9842657807186808</v>
      </c>
      <c r="Y21" s="19"/>
      <c r="Z21" s="19"/>
      <c r="AA21" s="19"/>
      <c r="AB21" s="19"/>
    </row>
    <row r="22" spans="1:28" ht="12">
      <c r="A22" s="15" t="s">
        <v>38</v>
      </c>
      <c r="B22" s="15"/>
      <c r="C22" s="15"/>
      <c r="D22" s="15"/>
      <c r="E22" s="15"/>
      <c r="F22" s="15"/>
      <c r="G22" s="7">
        <v>65444</v>
      </c>
      <c r="H22" s="7">
        <v>54269</v>
      </c>
      <c r="I22" s="7">
        <v>68002</v>
      </c>
      <c r="J22" s="16">
        <v>187715</v>
      </c>
      <c r="K22" s="16"/>
      <c r="L22" s="16"/>
      <c r="M22" s="8">
        <v>6102</v>
      </c>
      <c r="N22" s="9">
        <v>794</v>
      </c>
      <c r="O22" s="9">
        <v>74</v>
      </c>
      <c r="P22" s="9">
        <v>2</v>
      </c>
      <c r="Q22" s="17">
        <v>17407</v>
      </c>
      <c r="R22" s="17"/>
      <c r="S22" s="10">
        <v>37413700</v>
      </c>
      <c r="T22" s="11">
        <v>2.0313414604810536</v>
      </c>
      <c r="U22" s="18">
        <v>465.257378981496</v>
      </c>
      <c r="V22" s="18"/>
      <c r="W22" s="18"/>
      <c r="X22" s="19">
        <v>0.9450966037198594</v>
      </c>
      <c r="Y22" s="19"/>
      <c r="Z22" s="19"/>
      <c r="AA22" s="19"/>
      <c r="AB22" s="19"/>
    </row>
    <row r="23" spans="1:28" ht="12">
      <c r="A23" s="15" t="s">
        <v>39</v>
      </c>
      <c r="B23" s="15"/>
      <c r="C23" s="15"/>
      <c r="D23" s="15"/>
      <c r="E23" s="15"/>
      <c r="F23" s="15"/>
      <c r="G23" s="7">
        <v>81667</v>
      </c>
      <c r="H23" s="7">
        <v>54841</v>
      </c>
      <c r="I23" s="7">
        <v>66682</v>
      </c>
      <c r="J23" s="16">
        <v>203190</v>
      </c>
      <c r="K23" s="16"/>
      <c r="L23" s="16"/>
      <c r="M23" s="8">
        <v>5756</v>
      </c>
      <c r="N23" s="9">
        <v>263</v>
      </c>
      <c r="O23" s="9">
        <v>70</v>
      </c>
      <c r="P23" s="9">
        <v>3</v>
      </c>
      <c r="Q23" s="17">
        <v>28145</v>
      </c>
      <c r="R23" s="17"/>
      <c r="S23" s="10">
        <v>35581308</v>
      </c>
      <c r="T23" s="11">
        <v>2.0516390235007664</v>
      </c>
      <c r="U23" s="18">
        <v>791.0052098140967</v>
      </c>
      <c r="V23" s="18"/>
      <c r="W23" s="18"/>
      <c r="X23" s="19">
        <v>1.6228571562470122</v>
      </c>
      <c r="Y23" s="19"/>
      <c r="Z23" s="19"/>
      <c r="AA23" s="19"/>
      <c r="AB23" s="19"/>
    </row>
    <row r="24" spans="1:28" ht="12">
      <c r="A24" s="20" t="s">
        <v>26</v>
      </c>
      <c r="B24" s="20"/>
      <c r="C24" s="20"/>
      <c r="D24" s="20"/>
      <c r="E24" s="20"/>
      <c r="F24" s="20"/>
      <c r="G24" s="12">
        <v>63578.583333333336</v>
      </c>
      <c r="H24" s="12">
        <v>52631.083333333336</v>
      </c>
      <c r="I24" s="12">
        <v>61571.083333333336</v>
      </c>
      <c r="J24" s="21">
        <v>177780.75000000003</v>
      </c>
      <c r="K24" s="21"/>
      <c r="L24" s="21"/>
      <c r="M24" s="12">
        <v>66809</v>
      </c>
      <c r="N24" s="12">
        <v>12635</v>
      </c>
      <c r="O24" s="12">
        <f>SUM(O12:O23)</f>
        <v>985</v>
      </c>
      <c r="P24" s="12">
        <f>SUM(P12:P23)</f>
        <v>34</v>
      </c>
      <c r="Q24" s="21">
        <f>SUM(Q12:R23)</f>
        <v>276607</v>
      </c>
      <c r="R24" s="21"/>
      <c r="S24" s="13">
        <v>411467838</v>
      </c>
      <c r="T24" s="14">
        <f>((+O24+P24)*1000000)/S24</f>
        <v>2.476499755006368</v>
      </c>
      <c r="U24" s="22">
        <f>(+Q24*1000000)/S24</f>
        <v>672.2445218184951</v>
      </c>
      <c r="V24" s="22"/>
      <c r="W24" s="22"/>
      <c r="X24" s="23">
        <f>(+T24*U24)/1000</f>
        <v>1.6648133935878762</v>
      </c>
      <c r="Y24" s="23"/>
      <c r="Z24" s="23"/>
      <c r="AA24" s="23"/>
      <c r="AB24" s="23"/>
    </row>
    <row r="25" spans="1:28" ht="1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8" ht="12">
      <c r="A26" s="31" t="s">
        <v>27</v>
      </c>
      <c r="B26" s="31"/>
      <c r="C26" s="31"/>
      <c r="D26" s="31"/>
      <c r="E26" s="31"/>
      <c r="F26" s="31"/>
      <c r="G26" s="31"/>
      <c r="H26" s="31"/>
    </row>
  </sheetData>
  <sheetProtection/>
  <mergeCells count="91">
    <mergeCell ref="A26:H26"/>
    <mergeCell ref="G10:L10"/>
    <mergeCell ref="Q10:R10"/>
    <mergeCell ref="U10:W10"/>
    <mergeCell ref="X10:AB10"/>
    <mergeCell ref="J12:L12"/>
    <mergeCell ref="B1:C4"/>
    <mergeCell ref="W1:Z6"/>
    <mergeCell ref="F2:V2"/>
    <mergeCell ref="E4:U7"/>
    <mergeCell ref="A5:D5"/>
    <mergeCell ref="A8:F8"/>
    <mergeCell ref="J8:L8"/>
    <mergeCell ref="Q8:R8"/>
    <mergeCell ref="U8:W8"/>
    <mergeCell ref="X8:AB8"/>
    <mergeCell ref="A9:F9"/>
    <mergeCell ref="J9:L9"/>
    <mergeCell ref="Q9:R9"/>
    <mergeCell ref="U9:W9"/>
    <mergeCell ref="X9:AB9"/>
    <mergeCell ref="A10:F10"/>
    <mergeCell ref="A11:F11"/>
    <mergeCell ref="J11:L11"/>
    <mergeCell ref="Q11:R11"/>
    <mergeCell ref="U11:W11"/>
    <mergeCell ref="X11:AB11"/>
    <mergeCell ref="A12:F12"/>
    <mergeCell ref="Q12:R12"/>
    <mergeCell ref="U12:W12"/>
    <mergeCell ref="X12:AB12"/>
    <mergeCell ref="A13:F13"/>
    <mergeCell ref="J13:L13"/>
    <mergeCell ref="Q13:R13"/>
    <mergeCell ref="U13:W13"/>
    <mergeCell ref="X13:AB13"/>
    <mergeCell ref="A14:F14"/>
    <mergeCell ref="J14:L14"/>
    <mergeCell ref="Q14:R14"/>
    <mergeCell ref="U14:W14"/>
    <mergeCell ref="X14:AB14"/>
    <mergeCell ref="A15:F15"/>
    <mergeCell ref="J15:L15"/>
    <mergeCell ref="Q15:R15"/>
    <mergeCell ref="U15:W15"/>
    <mergeCell ref="X15:AB15"/>
    <mergeCell ref="A16:F16"/>
    <mergeCell ref="J16:L16"/>
    <mergeCell ref="Q16:R16"/>
    <mergeCell ref="U16:W16"/>
    <mergeCell ref="X16:AB16"/>
    <mergeCell ref="A17:F17"/>
    <mergeCell ref="J17:L17"/>
    <mergeCell ref="Q17:R17"/>
    <mergeCell ref="U17:W17"/>
    <mergeCell ref="X17:AB17"/>
    <mergeCell ref="A18:F18"/>
    <mergeCell ref="J18:L18"/>
    <mergeCell ref="Q18:R18"/>
    <mergeCell ref="U18:W18"/>
    <mergeCell ref="X18:AB18"/>
    <mergeCell ref="A19:F19"/>
    <mergeCell ref="J19:L19"/>
    <mergeCell ref="Q19:R19"/>
    <mergeCell ref="U19:W19"/>
    <mergeCell ref="X19:AB19"/>
    <mergeCell ref="A20:F20"/>
    <mergeCell ref="J20:L20"/>
    <mergeCell ref="Q20:R20"/>
    <mergeCell ref="U20:W20"/>
    <mergeCell ref="X20:AB20"/>
    <mergeCell ref="A21:F21"/>
    <mergeCell ref="J21:L21"/>
    <mergeCell ref="Q21:R21"/>
    <mergeCell ref="U21:W21"/>
    <mergeCell ref="X21:AB21"/>
    <mergeCell ref="A22:F22"/>
    <mergeCell ref="J22:L22"/>
    <mergeCell ref="Q22:R22"/>
    <mergeCell ref="U22:W22"/>
    <mergeCell ref="X22:AB22"/>
    <mergeCell ref="A23:F23"/>
    <mergeCell ref="J23:L23"/>
    <mergeCell ref="Q23:R23"/>
    <mergeCell ref="U23:W23"/>
    <mergeCell ref="X23:AB23"/>
    <mergeCell ref="A24:F24"/>
    <mergeCell ref="J24:L24"/>
    <mergeCell ref="Q24:R24"/>
    <mergeCell ref="U24:W24"/>
    <mergeCell ref="X24:AB24"/>
  </mergeCells>
  <printOptions/>
  <pageMargins left="0.3937007874015748" right="0.3937007874015748" top="0.4724409448818898" bottom="0.3937007874015748" header="0.472440944881889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Matos Reyes Jose</dc:creator>
  <cp:keywords/>
  <dc:description/>
  <cp:lastModifiedBy>Matos Reyes Jose</cp:lastModifiedBy>
  <dcterms:created xsi:type="dcterms:W3CDTF">2017-01-25T22:10:53Z</dcterms:created>
  <dcterms:modified xsi:type="dcterms:W3CDTF">2017-01-26T16:26:14Z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