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855"/>
  </bookViews>
  <sheets>
    <sheet name="INVENT 02" sheetId="1" r:id="rId1"/>
  </sheets>
  <externalReferences>
    <externalReference r:id="rId2"/>
    <externalReference r:id="rId3"/>
  </externalReferences>
  <definedNames>
    <definedName name="_xlnm.Print_Area" localSheetId="0">'INVENT 02'!$A$2:$H$83</definedName>
    <definedName name="_xlnm.Database" localSheetId="0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H80" i="1" l="1"/>
  <c r="H79" i="1"/>
  <c r="H78" i="1"/>
  <c r="H69" i="1"/>
  <c r="H68" i="1"/>
  <c r="H66" i="1"/>
  <c r="C61" i="1"/>
  <c r="C60" i="1"/>
  <c r="B60" i="1"/>
  <c r="D53" i="1"/>
  <c r="B49" i="1"/>
  <c r="B40" i="1"/>
  <c r="G23" i="1"/>
  <c r="D22" i="1"/>
  <c r="C22" i="1"/>
</calcChain>
</file>

<file path=xl/sharedStrings.xml><?xml version="1.0" encoding="utf-8"?>
<sst xmlns="http://schemas.openxmlformats.org/spreadsheetml/2006/main" count="91" uniqueCount="84">
  <si>
    <t>INVENTARIOS EN REFINERÍAS - MBLS</t>
  </si>
  <si>
    <t>FEBRERO 2017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</si>
  <si>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</si>
  <si>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</si>
  <si>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</si>
  <si>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</si>
  <si>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</si>
  <si>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</si>
  <si>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</si>
  <si>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</si>
  <si>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</si>
  <si>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</si>
  <si>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</si>
  <si>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</si>
  <si>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</si>
  <si>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</si>
  <si>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</si>
  <si>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</si>
  <si>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</si>
  <si>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</si>
  <si>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</si>
  <si>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</si>
  <si>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</si>
  <si>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</si>
  <si>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</si>
  <si>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</si>
  <si>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</si>
  <si>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 xml:space="preserve">  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</si>
  <si>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</si>
  <si>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</si>
  <si>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</si>
  <si>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</si>
  <si>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</si>
  <si>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</si>
  <si>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</si>
  <si>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</si>
  <si>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</si>
  <si>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</si>
  <si>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</si>
  <si>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</si>
  <si>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</si>
  <si>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</si>
  <si>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</si>
  <si>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</si>
  <si>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</si>
  <si>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</si>
  <si>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</si>
  <si>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</si>
  <si>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</si>
  <si>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</si>
  <si>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</si>
  <si>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</si>
  <si>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</si>
  <si>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</si>
  <si>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</si>
  <si>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</si>
  <si>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</si>
  <si>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</si>
  <si>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Diesel Marino</t>
  </si>
  <si>
    <t>I.F.O. / M.G.O./ M.F.O.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</si>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</sst>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.000_-;\-* #,##0.000_-;_-* &quot;-&quot;??_-;_-@_-"/>
    <numFmt numFmtId="167" formatCode="_-* #,##0\ _P_t_s_-;\-* #,##0\ _P_t_s_-;_-* &quot;-&quot;\ _P_t_s_-;_-@_-"/>
    <numFmt numFmtId="168" formatCode="_-* #,##0.0000_-;\-* #,##0.0000_-;_-* &quot;-&quot;??_-;_-@_-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0.000"/>
    <numFmt numFmtId="173" formatCode="_([$€-2]\ * #,##0.00_);_([$€-2]\ * \(#,##0.00\);_([$€-2]\ * &quot;-&quot;??_)"/>
  </numFmts>
  <fonts count="24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31" applyNumberFormat="0" applyAlignment="0" applyProtection="0"/>
    <xf numFmtId="0" fontId="11" fillId="23" borderId="32" applyNumberFormat="0" applyAlignment="0" applyProtection="0"/>
    <xf numFmtId="0" fontId="12" fillId="0" borderId="0"/>
    <xf numFmtId="17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3" applyNumberFormat="0" applyFill="0" applyAlignment="0" applyProtection="0"/>
    <xf numFmtId="0" fontId="16" fillId="0" borderId="34" applyNumberFormat="0" applyFill="0" applyAlignment="0" applyProtection="0"/>
    <xf numFmtId="0" fontId="17" fillId="0" borderId="35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31" applyNumberFormat="0" applyAlignment="0" applyProtection="0"/>
    <xf numFmtId="0" fontId="19" fillId="0" borderId="36" applyNumberFormat="0" applyFill="0" applyAlignment="0" applyProtection="0"/>
    <xf numFmtId="0" fontId="20" fillId="0" borderId="0"/>
    <xf numFmtId="0" fontId="12" fillId="0" borderId="0"/>
    <xf numFmtId="0" fontId="12" fillId="24" borderId="37" applyNumberFormat="0" applyFont="0" applyAlignment="0" applyProtection="0"/>
    <xf numFmtId="0" fontId="21" fillId="22" borderId="3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2">
    <xf numFmtId="0" fontId="0" fillId="0" borderId="0" xfId="0"/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Fill="1"/>
    <xf numFmtId="164" fontId="2" fillId="0" borderId="0" xfId="1" applyNumberFormat="1" applyFont="1"/>
    <xf numFmtId="164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 vertical="center"/>
    </xf>
    <xf numFmtId="164" fontId="2" fillId="2" borderId="4" xfId="2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left"/>
    </xf>
    <xf numFmtId="166" fontId="3" fillId="0" borderId="6" xfId="3" applyNumberFormat="1" applyFont="1" applyFill="1" applyBorder="1" applyAlignment="1">
      <alignment horizontal="center" vertical="center"/>
    </xf>
    <xf numFmtId="166" fontId="4" fillId="0" borderId="7" xfId="3" applyNumberFormat="1" applyFont="1" applyFill="1" applyBorder="1" applyAlignment="1">
      <alignment horizontal="center" vertical="center"/>
    </xf>
    <xf numFmtId="164" fontId="3" fillId="0" borderId="7" xfId="3" applyNumberFormat="1" applyFont="1" applyFill="1" applyBorder="1" applyAlignment="1">
      <alignment horizontal="center" vertical="center"/>
    </xf>
    <xf numFmtId="164" fontId="3" fillId="0" borderId="8" xfId="3" applyNumberFormat="1" applyFont="1" applyFill="1" applyBorder="1" applyAlignment="1">
      <alignment horizontal="center" vertical="center"/>
    </xf>
    <xf numFmtId="164" fontId="2" fillId="0" borderId="5" xfId="4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/>
    <xf numFmtId="164" fontId="5" fillId="0" borderId="0" xfId="4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5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164" fontId="2" fillId="0" borderId="9" xfId="4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/>
    <xf numFmtId="166" fontId="3" fillId="0" borderId="10" xfId="5" applyNumberFormat="1" applyFont="1" applyFill="1" applyBorder="1" applyAlignment="1">
      <alignment horizontal="center" vertical="center"/>
    </xf>
    <xf numFmtId="166" fontId="3" fillId="0" borderId="11" xfId="4" applyNumberFormat="1" applyFont="1" applyFill="1" applyBorder="1" applyAlignment="1">
      <alignment horizontal="center" vertical="center"/>
    </xf>
    <xf numFmtId="164" fontId="3" fillId="0" borderId="11" xfId="4" applyNumberFormat="1" applyFont="1" applyFill="1" applyBorder="1" applyAlignment="1">
      <alignment horizontal="center" vertical="center"/>
    </xf>
    <xf numFmtId="164" fontId="3" fillId="0" borderId="12" xfId="4" applyNumberFormat="1" applyFont="1" applyFill="1" applyBorder="1" applyAlignment="1">
      <alignment horizontal="center" vertical="center"/>
    </xf>
    <xf numFmtId="164" fontId="2" fillId="0" borderId="13" xfId="4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/>
    <xf numFmtId="166" fontId="3" fillId="0" borderId="14" xfId="5" applyNumberFormat="1" applyFont="1" applyFill="1" applyBorder="1" applyAlignment="1">
      <alignment horizontal="center" vertical="center"/>
    </xf>
    <xf numFmtId="166" fontId="3" fillId="0" borderId="15" xfId="4" applyNumberFormat="1" applyFont="1" applyFill="1" applyBorder="1" applyAlignment="1">
      <alignment horizontal="center" vertical="center"/>
    </xf>
    <xf numFmtId="164" fontId="3" fillId="0" borderId="15" xfId="4" applyNumberFormat="1" applyFont="1" applyFill="1" applyBorder="1" applyAlignment="1">
      <alignment horizontal="center" vertical="center"/>
    </xf>
    <xf numFmtId="164" fontId="3" fillId="0" borderId="0" xfId="4" applyNumberFormat="1" applyFont="1" applyFill="1" applyBorder="1" applyAlignment="1">
      <alignment horizontal="center" vertical="center"/>
    </xf>
    <xf numFmtId="164" fontId="2" fillId="0" borderId="16" xfId="4" applyNumberFormat="1" applyFont="1" applyFill="1" applyBorder="1" applyAlignment="1">
      <alignment horizontal="center" vertical="center"/>
    </xf>
    <xf numFmtId="164" fontId="3" fillId="0" borderId="14" xfId="5" applyNumberFormat="1" applyFont="1" applyFill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center"/>
    </xf>
    <xf numFmtId="164" fontId="3" fillId="0" borderId="17" xfId="4" applyNumberFormat="1" applyFont="1" applyFill="1" applyBorder="1" applyAlignment="1">
      <alignment horizontal="center" vertical="center"/>
    </xf>
    <xf numFmtId="164" fontId="4" fillId="0" borderId="18" xfId="1" applyNumberFormat="1" applyFont="1" applyFill="1" applyBorder="1" applyAlignment="1">
      <alignment vertical="center"/>
    </xf>
    <xf numFmtId="164" fontId="3" fillId="0" borderId="19" xfId="5" applyNumberFormat="1" applyFont="1" applyFill="1" applyBorder="1" applyAlignment="1">
      <alignment horizontal="center" vertical="center"/>
    </xf>
    <xf numFmtId="166" fontId="3" fillId="0" borderId="20" xfId="4" applyNumberFormat="1" applyFont="1" applyFill="1" applyBorder="1" applyAlignment="1">
      <alignment horizontal="center" vertical="center"/>
    </xf>
    <xf numFmtId="164" fontId="3" fillId="0" borderId="20" xfId="4" applyNumberFormat="1" applyFont="1" applyFill="1" applyBorder="1" applyAlignment="1">
      <alignment horizontal="center" vertical="center"/>
    </xf>
    <xf numFmtId="164" fontId="3" fillId="0" borderId="21" xfId="4" applyNumberFormat="1" applyFont="1" applyFill="1" applyBorder="1" applyAlignment="1">
      <alignment horizontal="center" vertical="center"/>
    </xf>
    <xf numFmtId="164" fontId="2" fillId="0" borderId="22" xfId="4" applyNumberFormat="1" applyFont="1" applyFill="1" applyBorder="1" applyAlignment="1">
      <alignment horizontal="center" vertical="center"/>
    </xf>
    <xf numFmtId="164" fontId="2" fillId="0" borderId="23" xfId="1" applyNumberFormat="1" applyFont="1" applyFill="1" applyBorder="1"/>
    <xf numFmtId="164" fontId="4" fillId="0" borderId="0" xfId="1" applyNumberFormat="1" applyFont="1" applyBorder="1" applyAlignment="1">
      <alignment horizontal="center" vertical="center"/>
    </xf>
    <xf numFmtId="164" fontId="2" fillId="0" borderId="24" xfId="4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/>
    <xf numFmtId="164" fontId="2" fillId="0" borderId="1" xfId="1" applyNumberFormat="1" applyFont="1" applyFill="1" applyBorder="1"/>
    <xf numFmtId="164" fontId="3" fillId="0" borderId="12" xfId="3" applyNumberFormat="1" applyFont="1" applyFill="1" applyBorder="1" applyAlignment="1">
      <alignment horizontal="center" vertical="center"/>
    </xf>
    <xf numFmtId="164" fontId="4" fillId="0" borderId="12" xfId="3" applyNumberFormat="1" applyFont="1" applyFill="1" applyBorder="1" applyAlignment="1">
      <alignment horizontal="center" vertical="center"/>
    </xf>
    <xf numFmtId="164" fontId="2" fillId="0" borderId="25" xfId="4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/>
    <xf numFmtId="164" fontId="3" fillId="0" borderId="10" xfId="4" applyNumberFormat="1" applyFont="1" applyFill="1" applyBorder="1" applyAlignment="1">
      <alignment horizontal="center" vertical="center"/>
    </xf>
    <xf numFmtId="164" fontId="3" fillId="0" borderId="26" xfId="4" applyNumberFormat="1" applyFont="1" applyFill="1" applyBorder="1" applyAlignment="1">
      <alignment horizontal="center" vertical="center"/>
    </xf>
    <xf numFmtId="164" fontId="3" fillId="0" borderId="14" xfId="4" applyNumberFormat="1" applyFont="1" applyFill="1" applyBorder="1" applyAlignment="1">
      <alignment horizontal="center" vertical="center"/>
    </xf>
    <xf numFmtId="164" fontId="3" fillId="0" borderId="27" xfId="4" applyNumberFormat="1" applyFont="1" applyFill="1" applyBorder="1" applyAlignment="1">
      <alignment horizontal="center" vertical="center"/>
    </xf>
    <xf numFmtId="166" fontId="3" fillId="0" borderId="14" xfId="4" applyNumberFormat="1" applyFont="1" applyFill="1" applyBorder="1" applyAlignment="1">
      <alignment horizontal="center" vertical="center"/>
    </xf>
    <xf numFmtId="166" fontId="3" fillId="0" borderId="27" xfId="4" applyNumberFormat="1" applyFont="1" applyFill="1" applyBorder="1" applyAlignment="1">
      <alignment horizontal="center" vertical="center"/>
    </xf>
    <xf numFmtId="164" fontId="4" fillId="0" borderId="23" xfId="1" applyNumberFormat="1" applyFont="1" applyFill="1" applyBorder="1"/>
    <xf numFmtId="164" fontId="3" fillId="0" borderId="19" xfId="4" applyNumberFormat="1" applyFont="1" applyFill="1" applyBorder="1" applyAlignment="1">
      <alignment horizontal="center" vertical="center"/>
    </xf>
    <xf numFmtId="164" fontId="3" fillId="0" borderId="28" xfId="4" applyNumberFormat="1" applyFont="1" applyFill="1" applyBorder="1" applyAlignment="1">
      <alignment horizontal="center" vertical="center"/>
    </xf>
    <xf numFmtId="164" fontId="2" fillId="3" borderId="6" xfId="2" applyNumberFormat="1" applyFont="1" applyFill="1" applyBorder="1" applyAlignment="1">
      <alignment horizontal="center"/>
    </xf>
    <xf numFmtId="43" fontId="2" fillId="3" borderId="29" xfId="2" applyNumberFormat="1" applyFont="1" applyFill="1" applyBorder="1" applyAlignment="1">
      <alignment horizontal="center" vertical="center"/>
    </xf>
    <xf numFmtId="43" fontId="2" fillId="3" borderId="30" xfId="2" applyNumberFormat="1" applyFont="1" applyFill="1" applyBorder="1" applyAlignment="1">
      <alignment horizontal="center" vertical="center"/>
    </xf>
    <xf numFmtId="43" fontId="2" fillId="3" borderId="30" xfId="5" applyNumberFormat="1" applyFont="1" applyFill="1" applyBorder="1" applyAlignment="1">
      <alignment horizontal="center" vertical="center"/>
    </xf>
    <xf numFmtId="43" fontId="2" fillId="3" borderId="8" xfId="5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 vertical="center"/>
    </xf>
    <xf numFmtId="169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/>
    <xf numFmtId="164" fontId="4" fillId="0" borderId="0" xfId="1" applyNumberFormat="1" applyFont="1" applyAlignment="1">
      <alignment horizontal="left"/>
    </xf>
    <xf numFmtId="166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170" fontId="4" fillId="0" borderId="0" xfId="1" applyNumberFormat="1" applyFont="1" applyAlignment="1">
      <alignment horizontal="right" vertical="center"/>
    </xf>
    <xf numFmtId="171" fontId="2" fillId="0" borderId="0" xfId="1" applyNumberFormat="1" applyFont="1" applyFill="1" applyBorder="1" applyAlignment="1">
      <alignment horizontal="right" vertical="center"/>
    </xf>
    <xf numFmtId="171" fontId="2" fillId="0" borderId="0" xfId="4" applyNumberFormat="1" applyFont="1" applyFill="1" applyBorder="1" applyAlignment="1">
      <alignment horizontal="right" vertical="center"/>
    </xf>
    <xf numFmtId="172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Border="1" applyAlignment="1">
      <alignment horizontal="center" vertical="center"/>
    </xf>
    <xf numFmtId="172" fontId="2" fillId="0" borderId="0" xfId="1" applyNumberFormat="1" applyFont="1" applyAlignment="1">
      <alignment horizontal="center" vertical="center"/>
    </xf>
  </cellXfs>
  <cellStyles count="50">
    <cellStyle name="0752-93035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Diseño" xfId="34"/>
    <cellStyle name="Euro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Millares [0]_INF_ENE_04" xfId="4"/>
    <cellStyle name="Millares [0]_INF_ENE_04 2" xfId="5"/>
    <cellStyle name="Millares_INF_ENE_04" xfId="3"/>
    <cellStyle name="No-definido" xfId="44"/>
    <cellStyle name="Normal" xfId="0" builtinId="0"/>
    <cellStyle name="Normal 2" xfId="45"/>
    <cellStyle name="Normal_INF_ENE_04" xfId="1"/>
    <cellStyle name="Normal_INF_ENE_04 2" xfId="2"/>
    <cellStyle name="Note" xfId="46"/>
    <cellStyle name="Output" xfId="47"/>
    <cellStyle name="Title" xfId="48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1998\compartir\DATA%20PC_DGH44\COMPARTIR\Estadisticas%20y%20Otros\ESTADISTICAS\2016\01.-%20Base%20de%20Datos%20Anual\03.-%20INVENTARIOS_REF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alvez\dows\Documentos%20de%20JJVARGAS\joel-in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95"/>
  <sheetViews>
    <sheetView showGridLines="0" tabSelected="1" view="pageBreakPreview" zoomScaleNormal="85" zoomScaleSheetLayoutView="100" workbookViewId="0">
      <selection activeCell="G17" sqref="G17"/>
    </sheetView>
  </sheetViews>
  <sheetFormatPr baseColWidth="10" defaultColWidth="12.85546875" defaultRowHeight="12.75" x14ac:dyDescent="0.2"/>
  <cols>
    <col min="1" max="1" width="36.28515625" style="4" customWidth="1"/>
    <col min="2" max="2" width="14" style="8" customWidth="1"/>
    <col min="3" max="3" width="10.42578125" style="8" bestFit="1" customWidth="1"/>
    <col min="4" max="4" width="12.140625" style="8" customWidth="1"/>
    <col min="5" max="5" width="11" style="8" customWidth="1"/>
    <col min="6" max="7" width="11.5703125" style="8" bestFit="1" customWidth="1"/>
    <col min="8" max="8" width="17.140625" style="8" bestFit="1" customWidth="1"/>
    <col min="9" max="9" width="9.85546875" style="3" customWidth="1"/>
    <col min="10" max="16384" width="12.85546875" style="4"/>
  </cols>
  <sheetData>
    <row r="1" spans="1:10" x14ac:dyDescent="0.2">
      <c r="A1" s="1"/>
      <c r="B1" s="2"/>
      <c r="C1" s="2"/>
      <c r="D1" s="2"/>
      <c r="E1" s="2"/>
      <c r="F1" s="2"/>
      <c r="G1" s="2"/>
      <c r="H1" s="2"/>
    </row>
    <row r="2" spans="1:10" x14ac:dyDescent="0.2">
      <c r="A2" s="1"/>
      <c r="B2" s="2"/>
      <c r="C2" s="2"/>
      <c r="D2" s="2"/>
      <c r="E2" s="2"/>
      <c r="F2" s="2"/>
      <c r="G2" s="2"/>
      <c r="H2" s="2"/>
    </row>
    <row r="3" spans="1:10" x14ac:dyDescent="0.2">
      <c r="A3" s="5" t="s">
        <v>0</v>
      </c>
      <c r="B3" s="5"/>
      <c r="C3" s="5"/>
      <c r="D3" s="5"/>
      <c r="E3" s="5"/>
      <c r="F3" s="5"/>
      <c r="G3" s="5"/>
      <c r="H3" s="5"/>
    </row>
    <row r="4" spans="1:10" x14ac:dyDescent="0.2">
      <c r="A4" s="6" t="s">
        <v>1</v>
      </c>
      <c r="B4" s="6"/>
      <c r="C4" s="6"/>
      <c r="D4" s="6"/>
      <c r="E4" s="6"/>
      <c r="F4" s="6"/>
      <c r="G4" s="6"/>
      <c r="H4" s="6"/>
    </row>
    <row r="5" spans="1:10" ht="13.5" thickBot="1" x14ac:dyDescent="0.25">
      <c r="B5" s="7"/>
      <c r="C5" s="7"/>
      <c r="D5" s="7"/>
      <c r="E5" s="7"/>
      <c r="F5" s="7"/>
      <c r="G5" s="7"/>
    </row>
    <row r="6" spans="1:10" x14ac:dyDescent="0.2">
      <c r="A6" s="9"/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1"/>
      <c r="J6" s="1"/>
    </row>
    <row r="7" spans="1:10" ht="13.5" thickBot="1" x14ac:dyDescent="0.25">
      <c r="A7" s="12"/>
      <c r="B7" s="13" t="s">
        <v>9</v>
      </c>
      <c r="C7" s="13" t="s">
        <v>9</v>
      </c>
      <c r="D7" s="13" t="s">
        <v>9</v>
      </c>
      <c r="E7" s="13" t="s">
        <v>9</v>
      </c>
      <c r="F7" s="13" t="s">
        <v>9</v>
      </c>
      <c r="G7" s="13" t="s">
        <v>9</v>
      </c>
      <c r="H7" s="13" t="s">
        <v>9</v>
      </c>
      <c r="I7" s="11"/>
      <c r="J7" s="1"/>
    </row>
    <row r="8" spans="1:10" ht="13.5" thickBot="1" x14ac:dyDescent="0.25">
      <c r="A8" s="14" t="s">
        <v>10</v>
      </c>
      <c r="B8" s="15">
        <v>213.107</v>
      </c>
      <c r="C8" s="16">
        <v>73.100999999999999</v>
      </c>
      <c r="D8" s="17">
        <v>194.19399999999999</v>
      </c>
      <c r="E8" s="16">
        <v>5.2119999999999997</v>
      </c>
      <c r="F8" s="16">
        <v>4.0090000000000003</v>
      </c>
      <c r="G8" s="18">
        <v>1312.61</v>
      </c>
      <c r="H8" s="19">
        <v>1802.2329999999997</v>
      </c>
      <c r="I8" s="4"/>
    </row>
    <row r="9" spans="1:10" ht="13.5" thickBot="1" x14ac:dyDescent="0.25">
      <c r="A9" s="20" t="s">
        <v>11</v>
      </c>
      <c r="B9" s="21"/>
      <c r="C9" s="22"/>
      <c r="D9" s="23"/>
      <c r="E9" s="23"/>
      <c r="F9" s="24"/>
      <c r="G9" s="22"/>
      <c r="H9" s="25"/>
      <c r="I9" s="4"/>
    </row>
    <row r="10" spans="1:10" x14ac:dyDescent="0.2">
      <c r="A10" s="26" t="s">
        <v>12</v>
      </c>
      <c r="B10" s="27">
        <v>81.468000000000004</v>
      </c>
      <c r="C10" s="28">
        <v>16.489000000000001</v>
      </c>
      <c r="D10" s="28">
        <v>12.106999999999999</v>
      </c>
      <c r="E10" s="28">
        <v>3.0000000000000001E-3</v>
      </c>
      <c r="F10" s="29">
        <v>0</v>
      </c>
      <c r="G10" s="30">
        <v>0</v>
      </c>
      <c r="H10" s="31">
        <v>110.06700000000001</v>
      </c>
      <c r="I10" s="4"/>
    </row>
    <row r="11" spans="1:10" x14ac:dyDescent="0.2">
      <c r="A11" s="32" t="s">
        <v>13</v>
      </c>
      <c r="B11" s="33">
        <v>1.5089999999999999</v>
      </c>
      <c r="C11" s="34">
        <v>0.51900000000000002</v>
      </c>
      <c r="D11" s="35">
        <v>0</v>
      </c>
      <c r="E11" s="35"/>
      <c r="F11" s="35">
        <v>0</v>
      </c>
      <c r="G11" s="36">
        <v>0</v>
      </c>
      <c r="H11" s="37">
        <v>2.028</v>
      </c>
      <c r="I11" s="4"/>
    </row>
    <row r="12" spans="1:10" x14ac:dyDescent="0.2">
      <c r="A12" s="32" t="s">
        <v>14</v>
      </c>
      <c r="B12" s="33">
        <v>318.28899999999999</v>
      </c>
      <c r="C12" s="35">
        <v>0</v>
      </c>
      <c r="D12" s="35">
        <v>0</v>
      </c>
      <c r="E12" s="35">
        <v>0</v>
      </c>
      <c r="F12" s="35">
        <v>0</v>
      </c>
      <c r="G12" s="36">
        <v>0</v>
      </c>
      <c r="H12" s="37">
        <v>318.28899999999999</v>
      </c>
      <c r="I12" s="4"/>
    </row>
    <row r="13" spans="1:10" x14ac:dyDescent="0.2">
      <c r="A13" s="32" t="s">
        <v>15</v>
      </c>
      <c r="B13" s="38">
        <v>0</v>
      </c>
      <c r="C13" s="35">
        <v>0</v>
      </c>
      <c r="D13" s="35">
        <v>0</v>
      </c>
      <c r="E13" s="35">
        <v>0</v>
      </c>
      <c r="F13" s="34">
        <v>1.0189999999999999</v>
      </c>
      <c r="G13" s="36">
        <v>0</v>
      </c>
      <c r="H13" s="37">
        <v>1.0189999999999999</v>
      </c>
      <c r="I13" s="4"/>
    </row>
    <row r="14" spans="1:10" x14ac:dyDescent="0.2">
      <c r="A14" s="32" t="s">
        <v>16</v>
      </c>
      <c r="B14" s="38">
        <v>0</v>
      </c>
      <c r="C14" s="35">
        <v>0</v>
      </c>
      <c r="D14" s="35">
        <v>0</v>
      </c>
      <c r="E14" s="35">
        <v>0</v>
      </c>
      <c r="F14" s="35">
        <v>0</v>
      </c>
      <c r="G14" s="36">
        <v>0</v>
      </c>
      <c r="H14" s="37">
        <v>0</v>
      </c>
      <c r="I14" s="4"/>
    </row>
    <row r="15" spans="1:10" x14ac:dyDescent="0.2">
      <c r="A15" s="32" t="s">
        <v>17</v>
      </c>
      <c r="B15" s="38">
        <v>0</v>
      </c>
      <c r="C15" s="35">
        <v>0</v>
      </c>
      <c r="D15" s="35">
        <v>0</v>
      </c>
      <c r="E15" s="35">
        <v>0</v>
      </c>
      <c r="F15" s="34">
        <v>2.032</v>
      </c>
      <c r="G15" s="36">
        <v>0</v>
      </c>
      <c r="H15" s="37">
        <v>2.032</v>
      </c>
      <c r="I15" s="4"/>
    </row>
    <row r="16" spans="1:10" x14ac:dyDescent="0.2">
      <c r="A16" s="32" t="s">
        <v>18</v>
      </c>
      <c r="B16" s="33">
        <v>45.401000000000003</v>
      </c>
      <c r="C16" s="35">
        <v>0</v>
      </c>
      <c r="D16" s="34">
        <v>105.687</v>
      </c>
      <c r="E16" s="34">
        <v>3.0000000000000001E-3</v>
      </c>
      <c r="F16" s="35">
        <v>0</v>
      </c>
      <c r="G16" s="36">
        <v>0</v>
      </c>
      <c r="H16" s="37">
        <v>151.09099999999998</v>
      </c>
      <c r="I16" s="4"/>
    </row>
    <row r="17" spans="1:10" x14ac:dyDescent="0.2">
      <c r="A17" s="32" t="s">
        <v>19</v>
      </c>
      <c r="B17" s="38">
        <v>109.18199999999999</v>
      </c>
      <c r="C17" s="34">
        <v>24.324000000000002</v>
      </c>
      <c r="D17" s="35">
        <v>0</v>
      </c>
      <c r="E17" s="35">
        <v>0</v>
      </c>
      <c r="F17" s="35">
        <v>0</v>
      </c>
      <c r="G17" s="36">
        <v>179.68</v>
      </c>
      <c r="H17" s="37">
        <v>313.18600000000004</v>
      </c>
      <c r="I17" s="4"/>
    </row>
    <row r="18" spans="1:10" x14ac:dyDescent="0.2">
      <c r="A18" s="32" t="s">
        <v>20</v>
      </c>
      <c r="B18" s="38">
        <v>0</v>
      </c>
      <c r="C18" s="35">
        <v>0</v>
      </c>
      <c r="D18" s="35">
        <v>0</v>
      </c>
      <c r="E18" s="35">
        <v>0</v>
      </c>
      <c r="F18" s="35">
        <v>0</v>
      </c>
      <c r="G18" s="36">
        <v>0</v>
      </c>
      <c r="H18" s="37">
        <v>0</v>
      </c>
      <c r="I18" s="4"/>
    </row>
    <row r="19" spans="1:10" x14ac:dyDescent="0.2">
      <c r="A19" s="32" t="s">
        <v>21</v>
      </c>
      <c r="B19" s="33">
        <v>43.878</v>
      </c>
      <c r="C19" s="34">
        <v>6.7519999999999998</v>
      </c>
      <c r="D19" s="34">
        <v>0.78900000000000003</v>
      </c>
      <c r="E19" s="34">
        <v>5.8999999999999997E-2</v>
      </c>
      <c r="F19" s="34">
        <v>1.613</v>
      </c>
      <c r="G19" s="36">
        <v>590.64</v>
      </c>
      <c r="H19" s="37">
        <v>643.73099999999999</v>
      </c>
      <c r="I19" s="4"/>
    </row>
    <row r="20" spans="1:10" x14ac:dyDescent="0.2">
      <c r="A20" s="32" t="s">
        <v>22</v>
      </c>
      <c r="B20" s="33">
        <v>1.4E-2</v>
      </c>
      <c r="C20" s="35">
        <v>0</v>
      </c>
      <c r="D20" s="35">
        <v>0</v>
      </c>
      <c r="E20" s="35">
        <v>0</v>
      </c>
      <c r="F20" s="35">
        <v>0</v>
      </c>
      <c r="G20" s="36">
        <v>0</v>
      </c>
      <c r="H20" s="37">
        <v>1.4E-2</v>
      </c>
      <c r="I20" s="4"/>
    </row>
    <row r="21" spans="1:10" x14ac:dyDescent="0.2">
      <c r="A21" s="32" t="s">
        <v>23</v>
      </c>
      <c r="B21" s="38">
        <v>0</v>
      </c>
      <c r="C21" s="35">
        <v>0</v>
      </c>
      <c r="D21" s="35">
        <v>0</v>
      </c>
      <c r="E21" s="35">
        <v>0</v>
      </c>
      <c r="F21" s="34">
        <v>0.5</v>
      </c>
      <c r="G21" s="36">
        <v>0</v>
      </c>
      <c r="H21" s="37">
        <v>0.5</v>
      </c>
      <c r="I21" s="4"/>
    </row>
    <row r="22" spans="1:10" x14ac:dyDescent="0.2">
      <c r="A22" s="32" t="s">
        <v>24</v>
      </c>
      <c r="B22" s="33">
        <v>105.40900000000001</v>
      </c>
      <c r="C22" s="34">
        <f>0.043+61.477</f>
        <v>61.519999999999996</v>
      </c>
      <c r="D22" s="34">
        <f>46.467+3.136</f>
        <v>49.603000000000002</v>
      </c>
      <c r="E22" s="35">
        <v>0</v>
      </c>
      <c r="F22" s="35">
        <v>0</v>
      </c>
      <c r="G22" s="36">
        <v>0</v>
      </c>
      <c r="H22" s="37">
        <v>216.53200000000001</v>
      </c>
      <c r="I22" s="4"/>
    </row>
    <row r="23" spans="1:10" x14ac:dyDescent="0.2">
      <c r="A23" s="32" t="s">
        <v>25</v>
      </c>
      <c r="B23" s="33">
        <v>1.8009999999999999</v>
      </c>
      <c r="C23" s="35">
        <v>0</v>
      </c>
      <c r="D23" s="35">
        <v>0</v>
      </c>
      <c r="E23" s="35">
        <v>0</v>
      </c>
      <c r="F23" s="35">
        <v>0</v>
      </c>
      <c r="G23" s="36">
        <f>72.57+131.96+1.06</f>
        <v>205.59</v>
      </c>
      <c r="H23" s="37">
        <v>207.39099999999999</v>
      </c>
      <c r="I23" s="4"/>
    </row>
    <row r="24" spans="1:10" x14ac:dyDescent="0.2">
      <c r="A24" s="32" t="s">
        <v>26</v>
      </c>
      <c r="B24" s="38">
        <v>0</v>
      </c>
      <c r="C24" s="35">
        <v>0</v>
      </c>
      <c r="D24" s="35">
        <v>0</v>
      </c>
      <c r="E24" s="35">
        <v>0</v>
      </c>
      <c r="F24" s="35">
        <v>0</v>
      </c>
      <c r="G24" s="36" t="s">
        <v>27</v>
      </c>
      <c r="H24" s="37">
        <v>0</v>
      </c>
      <c r="I24" s="4"/>
    </row>
    <row r="25" spans="1:10" x14ac:dyDescent="0.2">
      <c r="A25" s="32" t="s">
        <v>28</v>
      </c>
      <c r="B25" s="38">
        <v>0</v>
      </c>
      <c r="C25" s="35">
        <v>0</v>
      </c>
      <c r="D25" s="35">
        <v>0</v>
      </c>
      <c r="E25" s="35">
        <v>0</v>
      </c>
      <c r="F25" s="35">
        <v>0</v>
      </c>
      <c r="G25" s="36">
        <v>0</v>
      </c>
      <c r="H25" s="37">
        <v>0</v>
      </c>
      <c r="I25" s="4"/>
    </row>
    <row r="26" spans="1:10" x14ac:dyDescent="0.2">
      <c r="A26" s="32" t="s">
        <v>29</v>
      </c>
      <c r="B26" s="38">
        <v>0</v>
      </c>
      <c r="C26" s="35">
        <v>0</v>
      </c>
      <c r="D26" s="35">
        <v>0</v>
      </c>
      <c r="E26" s="35">
        <v>0</v>
      </c>
      <c r="F26" s="35">
        <v>0</v>
      </c>
      <c r="G26" s="36">
        <v>101.88</v>
      </c>
      <c r="H26" s="37">
        <v>101.88</v>
      </c>
      <c r="I26" s="4"/>
    </row>
    <row r="27" spans="1:10" x14ac:dyDescent="0.2">
      <c r="A27" s="32" t="s">
        <v>30</v>
      </c>
      <c r="B27" s="33">
        <v>0.26100000000000001</v>
      </c>
      <c r="C27" s="35">
        <v>0</v>
      </c>
      <c r="D27" s="35">
        <v>0</v>
      </c>
      <c r="E27" s="35">
        <v>0</v>
      </c>
      <c r="F27" s="35">
        <v>0</v>
      </c>
      <c r="G27" s="36">
        <v>0</v>
      </c>
      <c r="H27" s="37">
        <v>0.26100000000000001</v>
      </c>
      <c r="I27" s="4"/>
    </row>
    <row r="28" spans="1:10" x14ac:dyDescent="0.2">
      <c r="A28" s="32" t="s">
        <v>31</v>
      </c>
      <c r="B28" s="33">
        <v>0.26200000000000001</v>
      </c>
      <c r="C28" s="35">
        <v>0</v>
      </c>
      <c r="D28" s="35">
        <v>0</v>
      </c>
      <c r="E28" s="35">
        <v>0</v>
      </c>
      <c r="F28" s="35">
        <v>0</v>
      </c>
      <c r="G28" s="36">
        <v>0</v>
      </c>
      <c r="H28" s="37">
        <v>0.26200000000000001</v>
      </c>
      <c r="I28" s="39"/>
      <c r="J28" s="1"/>
    </row>
    <row r="29" spans="1:10" x14ac:dyDescent="0.2">
      <c r="A29" s="32" t="s">
        <v>32</v>
      </c>
      <c r="B29" s="38">
        <v>0</v>
      </c>
      <c r="C29" s="35">
        <v>0</v>
      </c>
      <c r="D29" s="35">
        <v>0</v>
      </c>
      <c r="E29" s="35">
        <v>0</v>
      </c>
      <c r="F29" s="35">
        <v>0</v>
      </c>
      <c r="G29" s="36">
        <v>0</v>
      </c>
      <c r="H29" s="37">
        <v>0</v>
      </c>
      <c r="I29" s="39"/>
      <c r="J29" s="1"/>
    </row>
    <row r="30" spans="1:10" x14ac:dyDescent="0.2">
      <c r="A30" s="32" t="s">
        <v>33</v>
      </c>
      <c r="B30" s="38">
        <v>0</v>
      </c>
      <c r="C30" s="35">
        <v>0</v>
      </c>
      <c r="D30" s="35">
        <v>0</v>
      </c>
      <c r="E30" s="35">
        <v>0</v>
      </c>
      <c r="F30" s="35">
        <v>0</v>
      </c>
      <c r="G30" s="36">
        <v>0</v>
      </c>
      <c r="H30" s="37">
        <v>0</v>
      </c>
      <c r="I30" s="39"/>
      <c r="J30" s="1"/>
    </row>
    <row r="31" spans="1:10" x14ac:dyDescent="0.2">
      <c r="A31" s="32" t="s">
        <v>34</v>
      </c>
      <c r="B31" s="33">
        <v>0.29699999999999999</v>
      </c>
      <c r="C31" s="35">
        <v>0</v>
      </c>
      <c r="D31" s="35">
        <v>0</v>
      </c>
      <c r="E31" s="35">
        <v>0</v>
      </c>
      <c r="F31" s="35">
        <v>0</v>
      </c>
      <c r="G31" s="36">
        <v>0</v>
      </c>
      <c r="H31" s="37">
        <v>0.29699999999999999</v>
      </c>
      <c r="I31" s="39"/>
      <c r="J31" s="1"/>
    </row>
    <row r="32" spans="1:10" x14ac:dyDescent="0.2">
      <c r="A32" s="32" t="s">
        <v>35</v>
      </c>
      <c r="B32" s="38">
        <v>0</v>
      </c>
      <c r="C32" s="35">
        <v>0</v>
      </c>
      <c r="D32" s="35">
        <v>0</v>
      </c>
      <c r="E32" s="35">
        <v>0</v>
      </c>
      <c r="F32" s="35">
        <v>0</v>
      </c>
      <c r="G32" s="36">
        <v>0</v>
      </c>
      <c r="H32" s="37">
        <v>0</v>
      </c>
      <c r="I32" s="39"/>
      <c r="J32" s="1"/>
    </row>
    <row r="33" spans="1:10" x14ac:dyDescent="0.2">
      <c r="A33" s="32" t="s">
        <v>36</v>
      </c>
      <c r="B33" s="33">
        <v>4.9829999999999997</v>
      </c>
      <c r="C33" s="35">
        <v>0</v>
      </c>
      <c r="D33" s="35">
        <v>0</v>
      </c>
      <c r="E33" s="35">
        <v>0</v>
      </c>
      <c r="F33" s="35">
        <v>0</v>
      </c>
      <c r="G33" s="36">
        <v>0</v>
      </c>
      <c r="H33" s="37">
        <v>4.9829999999999997</v>
      </c>
      <c r="I33" s="39"/>
      <c r="J33" s="1"/>
    </row>
    <row r="34" spans="1:10" x14ac:dyDescent="0.2">
      <c r="A34" s="32" t="s">
        <v>37</v>
      </c>
      <c r="B34" s="38">
        <v>0</v>
      </c>
      <c r="C34" s="35">
        <v>0</v>
      </c>
      <c r="D34" s="35">
        <v>0</v>
      </c>
      <c r="E34" s="35">
        <v>0</v>
      </c>
      <c r="F34" s="35">
        <v>0</v>
      </c>
      <c r="G34" s="36">
        <v>0</v>
      </c>
      <c r="H34" s="37">
        <v>0</v>
      </c>
      <c r="I34" s="39"/>
      <c r="J34" s="1"/>
    </row>
    <row r="35" spans="1:10" x14ac:dyDescent="0.2">
      <c r="A35" s="32" t="s">
        <v>38</v>
      </c>
      <c r="B35" s="38">
        <v>0</v>
      </c>
      <c r="C35" s="35">
        <v>0</v>
      </c>
      <c r="D35" s="35">
        <v>0</v>
      </c>
      <c r="E35" s="35">
        <v>0</v>
      </c>
      <c r="F35" s="35">
        <v>0</v>
      </c>
      <c r="G35" s="36">
        <v>10.09</v>
      </c>
      <c r="H35" s="37">
        <v>10.09</v>
      </c>
      <c r="I35" s="39"/>
      <c r="J35" s="1"/>
    </row>
    <row r="36" spans="1:10" x14ac:dyDescent="0.2">
      <c r="A36" s="32" t="s">
        <v>39</v>
      </c>
      <c r="B36" s="38">
        <v>0</v>
      </c>
      <c r="C36" s="35">
        <v>0</v>
      </c>
      <c r="D36" s="35">
        <v>0</v>
      </c>
      <c r="E36" s="35">
        <v>0</v>
      </c>
      <c r="F36" s="35">
        <v>0</v>
      </c>
      <c r="G36" s="36">
        <v>0.96</v>
      </c>
      <c r="H36" s="37">
        <v>0.96</v>
      </c>
      <c r="I36" s="39"/>
      <c r="J36" s="1"/>
    </row>
    <row r="37" spans="1:10" x14ac:dyDescent="0.2">
      <c r="A37" s="32" t="s">
        <v>40</v>
      </c>
      <c r="B37" s="33">
        <v>301.29700000000003</v>
      </c>
      <c r="C37" s="34">
        <v>137.22300000000001</v>
      </c>
      <c r="D37" s="34">
        <v>19.77</v>
      </c>
      <c r="E37" s="34">
        <v>1.7000000000000001E-2</v>
      </c>
      <c r="F37" s="35">
        <v>2.5329999999999999</v>
      </c>
      <c r="G37" s="40">
        <v>760.68</v>
      </c>
      <c r="H37" s="37">
        <v>1221.52</v>
      </c>
      <c r="I37" s="39"/>
    </row>
    <row r="38" spans="1:10" ht="13.5" thickBot="1" x14ac:dyDescent="0.25">
      <c r="A38" s="41" t="s">
        <v>41</v>
      </c>
      <c r="B38" s="42">
        <v>0</v>
      </c>
      <c r="C38" s="43">
        <v>203.70599999999999</v>
      </c>
      <c r="D38" s="44">
        <v>0</v>
      </c>
      <c r="E38" s="44">
        <v>0</v>
      </c>
      <c r="F38" s="44">
        <v>0</v>
      </c>
      <c r="G38" s="45">
        <v>0</v>
      </c>
      <c r="H38" s="46">
        <v>203.70599999999999</v>
      </c>
      <c r="I38" s="39"/>
    </row>
    <row r="39" spans="1:10" ht="13.5" thickBot="1" x14ac:dyDescent="0.25">
      <c r="A39" s="47" t="s">
        <v>42</v>
      </c>
      <c r="B39" s="48"/>
      <c r="C39" s="48"/>
      <c r="D39" s="48"/>
      <c r="E39" s="48"/>
      <c r="F39" s="48"/>
      <c r="G39" s="48"/>
      <c r="H39" s="49"/>
      <c r="I39" s="39"/>
    </row>
    <row r="40" spans="1:10" x14ac:dyDescent="0.2">
      <c r="A40" s="50" t="s">
        <v>43</v>
      </c>
      <c r="B40" s="27">
        <f>30.298+0.06+17.588+32.253</f>
        <v>80.198999999999998</v>
      </c>
      <c r="C40" s="29">
        <v>0</v>
      </c>
      <c r="D40" s="29">
        <v>0</v>
      </c>
      <c r="E40" s="29">
        <v>0</v>
      </c>
      <c r="F40" s="29">
        <v>0</v>
      </c>
      <c r="G40" s="29">
        <v>9.36</v>
      </c>
      <c r="H40" s="25">
        <v>89.558999999999997</v>
      </c>
      <c r="I40" s="39"/>
    </row>
    <row r="41" spans="1:10" x14ac:dyDescent="0.2">
      <c r="A41" s="50" t="s">
        <v>44</v>
      </c>
      <c r="B41" s="38">
        <v>0</v>
      </c>
      <c r="C41" s="35">
        <v>0</v>
      </c>
      <c r="D41" s="35">
        <v>0</v>
      </c>
      <c r="E41" s="35">
        <v>0</v>
      </c>
      <c r="F41" s="35">
        <v>0</v>
      </c>
      <c r="G41" s="35">
        <v>20.81</v>
      </c>
      <c r="H41" s="25">
        <v>20.81</v>
      </c>
      <c r="I41" s="39"/>
    </row>
    <row r="42" spans="1:10" x14ac:dyDescent="0.2">
      <c r="A42" s="50" t="s">
        <v>45</v>
      </c>
      <c r="B42" s="38">
        <v>0</v>
      </c>
      <c r="C42" s="34">
        <v>4.3179999999999996</v>
      </c>
      <c r="D42" s="35">
        <v>0</v>
      </c>
      <c r="E42" s="35">
        <v>0</v>
      </c>
      <c r="F42" s="35">
        <v>0</v>
      </c>
      <c r="G42" s="35">
        <v>4.18</v>
      </c>
      <c r="H42" s="25">
        <v>8.4979999999999993</v>
      </c>
      <c r="I42" s="39"/>
      <c r="J42" s="1"/>
    </row>
    <row r="43" spans="1:10" x14ac:dyDescent="0.2">
      <c r="A43" s="50" t="s">
        <v>46</v>
      </c>
      <c r="B43" s="33">
        <v>54.758000000000003</v>
      </c>
      <c r="C43" s="34">
        <v>5.9539999999999997</v>
      </c>
      <c r="D43" s="35">
        <v>0</v>
      </c>
      <c r="E43" s="35">
        <v>0</v>
      </c>
      <c r="F43" s="35">
        <v>0</v>
      </c>
      <c r="G43" s="35">
        <v>66.52</v>
      </c>
      <c r="H43" s="25">
        <v>127.232</v>
      </c>
      <c r="I43" s="39"/>
      <c r="J43" s="1"/>
    </row>
    <row r="44" spans="1:10" x14ac:dyDescent="0.2">
      <c r="A44" s="50" t="s">
        <v>47</v>
      </c>
      <c r="B44" s="33">
        <v>138.82900000000001</v>
      </c>
      <c r="C44" s="34">
        <v>74.459000000000003</v>
      </c>
      <c r="D44" s="34">
        <v>23.614999999999998</v>
      </c>
      <c r="E44" s="34">
        <v>1.9650000000000001</v>
      </c>
      <c r="F44" s="34">
        <v>0.16200000000000001</v>
      </c>
      <c r="G44" s="35">
        <v>20.57</v>
      </c>
      <c r="H44" s="25">
        <v>259.60000000000002</v>
      </c>
      <c r="I44" s="39"/>
      <c r="J44" s="1"/>
    </row>
    <row r="45" spans="1:10" x14ac:dyDescent="0.2">
      <c r="A45" s="50" t="s">
        <v>48</v>
      </c>
      <c r="B45" s="33">
        <v>105.64700000000001</v>
      </c>
      <c r="C45" s="34">
        <v>4.6609999999999996</v>
      </c>
      <c r="D45" s="34">
        <v>18.677</v>
      </c>
      <c r="E45" s="34">
        <v>1.8009999999999999</v>
      </c>
      <c r="F45" s="34">
        <v>0.104</v>
      </c>
      <c r="G45" s="35">
        <v>1.75</v>
      </c>
      <c r="H45" s="25">
        <v>132.64000000000001</v>
      </c>
      <c r="I45" s="39"/>
    </row>
    <row r="46" spans="1:10" x14ac:dyDescent="0.2">
      <c r="A46" s="50" t="s">
        <v>49</v>
      </c>
      <c r="B46" s="38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25">
        <v>0</v>
      </c>
      <c r="I46" s="39"/>
    </row>
    <row r="47" spans="1:10" x14ac:dyDescent="0.2">
      <c r="A47" s="50" t="s">
        <v>50</v>
      </c>
      <c r="B47" s="38">
        <v>0</v>
      </c>
      <c r="C47" s="35">
        <v>0</v>
      </c>
      <c r="D47" s="34">
        <v>0</v>
      </c>
      <c r="E47" s="35">
        <v>0</v>
      </c>
      <c r="F47" s="35">
        <v>0</v>
      </c>
      <c r="G47" s="35">
        <v>0</v>
      </c>
      <c r="H47" s="25">
        <v>0</v>
      </c>
      <c r="I47" s="39"/>
    </row>
    <row r="48" spans="1:10" x14ac:dyDescent="0.2">
      <c r="A48" s="50" t="s">
        <v>51</v>
      </c>
      <c r="B48" s="38">
        <v>0</v>
      </c>
      <c r="C48" s="35">
        <v>0</v>
      </c>
      <c r="D48" s="34"/>
      <c r="E48" s="35">
        <v>0</v>
      </c>
      <c r="F48" s="35">
        <v>0</v>
      </c>
      <c r="G48" s="35">
        <v>0</v>
      </c>
      <c r="H48" s="25">
        <v>0</v>
      </c>
      <c r="I48" s="39"/>
    </row>
    <row r="49" spans="1:10" x14ac:dyDescent="0.2">
      <c r="A49" s="50" t="s">
        <v>52</v>
      </c>
      <c r="B49" s="38">
        <f>91.095</f>
        <v>91.094999999999999</v>
      </c>
      <c r="C49" s="35">
        <v>0</v>
      </c>
      <c r="D49" s="34">
        <v>10.664999999999999</v>
      </c>
      <c r="E49" s="34">
        <v>1.7909999999999999</v>
      </c>
      <c r="F49" s="34">
        <v>0.312</v>
      </c>
      <c r="G49" s="35">
        <v>175.45</v>
      </c>
      <c r="H49" s="25">
        <v>279.31299999999999</v>
      </c>
      <c r="I49" s="39"/>
    </row>
    <row r="50" spans="1:10" x14ac:dyDescent="0.2">
      <c r="A50" s="50" t="s">
        <v>53</v>
      </c>
      <c r="B50" s="38">
        <v>0.01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25">
        <v>0.01</v>
      </c>
      <c r="I50" s="39"/>
    </row>
    <row r="51" spans="1:10" x14ac:dyDescent="0.2">
      <c r="A51" s="50" t="s">
        <v>54</v>
      </c>
      <c r="B51" s="38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25">
        <v>0</v>
      </c>
      <c r="I51" s="39"/>
    </row>
    <row r="52" spans="1:10" x14ac:dyDescent="0.2">
      <c r="A52" s="50" t="s">
        <v>55</v>
      </c>
      <c r="B52" s="38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25">
        <v>0</v>
      </c>
      <c r="I52" s="39"/>
      <c r="J52" s="1"/>
    </row>
    <row r="53" spans="1:10" x14ac:dyDescent="0.2">
      <c r="A53" s="50" t="s">
        <v>56</v>
      </c>
      <c r="B53" s="33">
        <v>180.64099999999999</v>
      </c>
      <c r="C53" s="34">
        <v>3.113</v>
      </c>
      <c r="D53" s="34">
        <f>94.209+0.137+0.57</f>
        <v>94.915999999999997</v>
      </c>
      <c r="E53" s="34">
        <v>16.318999999999999</v>
      </c>
      <c r="F53" s="34">
        <v>0.505</v>
      </c>
      <c r="G53" s="35">
        <v>7.64</v>
      </c>
      <c r="H53" s="25">
        <v>303.13399999999996</v>
      </c>
      <c r="I53" s="39"/>
      <c r="J53" s="1"/>
    </row>
    <row r="54" spans="1:10" x14ac:dyDescent="0.2">
      <c r="A54" s="50" t="s">
        <v>57</v>
      </c>
      <c r="B54" s="38">
        <v>0</v>
      </c>
      <c r="C54" s="35">
        <v>0</v>
      </c>
      <c r="D54" s="35">
        <v>0</v>
      </c>
      <c r="E54" s="35">
        <v>0</v>
      </c>
      <c r="F54" s="35">
        <v>0</v>
      </c>
      <c r="G54" s="35">
        <v>74.89</v>
      </c>
      <c r="H54" s="25">
        <v>74.89</v>
      </c>
      <c r="I54" s="39"/>
      <c r="J54" s="1"/>
    </row>
    <row r="55" spans="1:10" x14ac:dyDescent="0.2">
      <c r="A55" s="50" t="s">
        <v>58</v>
      </c>
      <c r="B55" s="33">
        <v>18.321000000000002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25">
        <v>18.321000000000002</v>
      </c>
      <c r="I55" s="39"/>
      <c r="J55" s="1"/>
    </row>
    <row r="56" spans="1:10" x14ac:dyDescent="0.2">
      <c r="A56" s="50" t="s">
        <v>59</v>
      </c>
      <c r="B56" s="33">
        <v>58.733000000000004</v>
      </c>
      <c r="C56" s="35"/>
      <c r="D56" s="35">
        <v>0</v>
      </c>
      <c r="E56" s="35">
        <v>0</v>
      </c>
      <c r="F56" s="35">
        <v>0</v>
      </c>
      <c r="G56" s="35">
        <v>71.209999999999994</v>
      </c>
      <c r="H56" s="25">
        <v>129.94299999999998</v>
      </c>
      <c r="I56" s="39"/>
      <c r="J56" s="1"/>
    </row>
    <row r="57" spans="1:10" x14ac:dyDescent="0.2">
      <c r="A57" s="50" t="s">
        <v>60</v>
      </c>
      <c r="B57" s="38">
        <v>0</v>
      </c>
      <c r="C57" s="34">
        <v>0.182</v>
      </c>
      <c r="D57" s="35">
        <v>0</v>
      </c>
      <c r="E57" s="35">
        <v>0</v>
      </c>
      <c r="F57" s="35">
        <v>0</v>
      </c>
      <c r="G57" s="35">
        <v>0</v>
      </c>
      <c r="H57" s="25">
        <v>0.182</v>
      </c>
      <c r="I57" s="39"/>
      <c r="J57" s="1"/>
    </row>
    <row r="58" spans="1:10" x14ac:dyDescent="0.2">
      <c r="A58" s="50" t="s">
        <v>61</v>
      </c>
      <c r="B58" s="33">
        <v>423.61900000000003</v>
      </c>
      <c r="C58" s="34">
        <v>12.337999999999999</v>
      </c>
      <c r="D58" s="34">
        <v>13.15</v>
      </c>
      <c r="E58" s="34">
        <v>16.468</v>
      </c>
      <c r="F58" s="34">
        <v>6.5</v>
      </c>
      <c r="G58" s="35">
        <v>10.5</v>
      </c>
      <c r="H58" s="25">
        <v>482.57500000000005</v>
      </c>
      <c r="I58" s="39"/>
      <c r="J58" s="1"/>
    </row>
    <row r="59" spans="1:10" x14ac:dyDescent="0.2">
      <c r="A59" s="50" t="s">
        <v>62</v>
      </c>
      <c r="B59" s="38">
        <v>0</v>
      </c>
      <c r="C59" s="34">
        <v>25.276</v>
      </c>
      <c r="D59" s="35">
        <v>0</v>
      </c>
      <c r="E59" s="35">
        <v>0</v>
      </c>
      <c r="F59" s="35">
        <v>0</v>
      </c>
      <c r="G59" s="35">
        <v>446.01</v>
      </c>
      <c r="H59" s="25">
        <v>471.286</v>
      </c>
      <c r="I59" s="39"/>
      <c r="J59" s="1"/>
    </row>
    <row r="60" spans="1:10" x14ac:dyDescent="0.2">
      <c r="A60" s="50" t="s">
        <v>63</v>
      </c>
      <c r="B60" s="38">
        <f>9.919+0.886</f>
        <v>10.805</v>
      </c>
      <c r="C60" s="34">
        <f>3.543+4.053</f>
        <v>7.5960000000000001</v>
      </c>
      <c r="D60" s="35">
        <v>0</v>
      </c>
      <c r="E60" s="35">
        <v>0</v>
      </c>
      <c r="F60" s="35">
        <v>0</v>
      </c>
      <c r="G60" s="35">
        <v>3.98</v>
      </c>
      <c r="H60" s="25">
        <v>22.381</v>
      </c>
      <c r="I60" s="39"/>
      <c r="J60" s="1"/>
    </row>
    <row r="61" spans="1:10" x14ac:dyDescent="0.2">
      <c r="A61" s="50" t="s">
        <v>64</v>
      </c>
      <c r="B61" s="38">
        <v>12.245000000000001</v>
      </c>
      <c r="C61" s="34">
        <f>0.01+2.129+20.068+10.83+5.865+2.175+0.036</f>
        <v>41.113</v>
      </c>
      <c r="D61" s="35">
        <v>0</v>
      </c>
      <c r="E61" s="35">
        <v>0</v>
      </c>
      <c r="F61" s="35">
        <v>0</v>
      </c>
      <c r="G61" s="35">
        <v>36.770000000000003</v>
      </c>
      <c r="H61" s="25">
        <v>90.128000000000014</v>
      </c>
      <c r="I61" s="39"/>
      <c r="J61" s="1"/>
    </row>
    <row r="62" spans="1:10" x14ac:dyDescent="0.2">
      <c r="A62" s="50" t="s">
        <v>65</v>
      </c>
      <c r="B62" s="33">
        <v>0.34699999999999998</v>
      </c>
      <c r="C62" s="34">
        <v>0.41699999999999998</v>
      </c>
      <c r="D62" s="35">
        <v>0</v>
      </c>
      <c r="E62" s="35">
        <v>0</v>
      </c>
      <c r="F62" s="34">
        <v>0.73499999999999999</v>
      </c>
      <c r="G62" s="35">
        <v>0</v>
      </c>
      <c r="H62" s="25">
        <v>1.4990000000000001</v>
      </c>
      <c r="I62" s="39"/>
      <c r="J62" s="1"/>
    </row>
    <row r="63" spans="1:10" x14ac:dyDescent="0.2">
      <c r="A63" s="50" t="s">
        <v>66</v>
      </c>
      <c r="B63" s="33">
        <v>11.25</v>
      </c>
      <c r="C63" s="34">
        <v>2.0649999999999999</v>
      </c>
      <c r="D63" s="35">
        <v>0</v>
      </c>
      <c r="E63" s="35">
        <v>0</v>
      </c>
      <c r="F63" s="34">
        <v>7.3999999999999996E-2</v>
      </c>
      <c r="G63" s="35">
        <v>0</v>
      </c>
      <c r="H63" s="25">
        <v>13.388999999999999</v>
      </c>
      <c r="I63" s="39"/>
      <c r="J63" s="1"/>
    </row>
    <row r="64" spans="1:10" x14ac:dyDescent="0.2">
      <c r="A64" s="50" t="s">
        <v>67</v>
      </c>
      <c r="B64" s="38">
        <v>0</v>
      </c>
      <c r="C64" s="35">
        <v>0</v>
      </c>
      <c r="D64" s="35">
        <v>0</v>
      </c>
      <c r="E64" s="35">
        <v>0</v>
      </c>
      <c r="F64" s="34">
        <v>61.07</v>
      </c>
      <c r="G64" s="35">
        <v>0</v>
      </c>
      <c r="H64" s="25">
        <v>61.07</v>
      </c>
      <c r="I64" s="39"/>
      <c r="J64" s="1"/>
    </row>
    <row r="65" spans="1:10" x14ac:dyDescent="0.2">
      <c r="A65" s="50" t="s">
        <v>68</v>
      </c>
      <c r="B65" s="38">
        <v>0</v>
      </c>
      <c r="C65" s="35">
        <v>0</v>
      </c>
      <c r="D65" s="35">
        <v>0</v>
      </c>
      <c r="E65" s="35">
        <v>0</v>
      </c>
      <c r="F65" s="35">
        <v>0</v>
      </c>
      <c r="G65" s="35">
        <v>238.32</v>
      </c>
      <c r="H65" s="25">
        <v>238.32</v>
      </c>
      <c r="I65" s="39"/>
      <c r="J65" s="1"/>
    </row>
    <row r="66" spans="1:10" ht="13.5" thickBot="1" x14ac:dyDescent="0.25">
      <c r="A66" s="50" t="s">
        <v>69</v>
      </c>
      <c r="B66" s="38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25">
        <f>SUM(B66:G66)</f>
        <v>0</v>
      </c>
      <c r="I66" s="39"/>
      <c r="J66" s="1"/>
    </row>
    <row r="67" spans="1:10" ht="13.5" thickBot="1" x14ac:dyDescent="0.25">
      <c r="A67" s="51" t="s">
        <v>70</v>
      </c>
      <c r="B67" s="30"/>
      <c r="C67" s="52"/>
      <c r="D67" s="52"/>
      <c r="E67" s="52"/>
      <c r="F67" s="53"/>
      <c r="G67" s="53"/>
      <c r="H67" s="54"/>
      <c r="I67" s="39"/>
      <c r="J67" s="1"/>
    </row>
    <row r="68" spans="1:10" x14ac:dyDescent="0.2">
      <c r="A68" s="55" t="s">
        <v>71</v>
      </c>
      <c r="B68" s="56">
        <v>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31">
        <f>SUM(B68:G68)</f>
        <v>0</v>
      </c>
      <c r="I68" s="39"/>
      <c r="J68" s="1"/>
    </row>
    <row r="69" spans="1:10" x14ac:dyDescent="0.2">
      <c r="A69" s="50" t="s">
        <v>72</v>
      </c>
      <c r="B69" s="58">
        <v>0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37">
        <f>SUM(B69:G69)</f>
        <v>0</v>
      </c>
      <c r="I69" s="39"/>
      <c r="J69" s="1"/>
    </row>
    <row r="70" spans="1:10" x14ac:dyDescent="0.2">
      <c r="A70" s="50" t="s">
        <v>73</v>
      </c>
      <c r="B70" s="60">
        <v>40.444000000000003</v>
      </c>
      <c r="C70" s="61">
        <v>41.893000000000001</v>
      </c>
      <c r="D70" s="59">
        <v>0</v>
      </c>
      <c r="E70" s="59">
        <v>0</v>
      </c>
      <c r="F70" s="59">
        <v>0</v>
      </c>
      <c r="G70" s="59">
        <v>0</v>
      </c>
      <c r="H70" s="37">
        <v>82.337000000000003</v>
      </c>
      <c r="I70" s="39"/>
      <c r="J70" s="1"/>
    </row>
    <row r="71" spans="1:10" x14ac:dyDescent="0.2">
      <c r="A71" s="50" t="s">
        <v>74</v>
      </c>
      <c r="B71" s="58">
        <v>0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37">
        <v>0</v>
      </c>
      <c r="I71" s="39"/>
      <c r="J71" s="1"/>
    </row>
    <row r="72" spans="1:10" x14ac:dyDescent="0.2">
      <c r="A72" s="50" t="s">
        <v>75</v>
      </c>
      <c r="B72" s="60">
        <v>8.7789999999999999</v>
      </c>
      <c r="C72" s="61">
        <v>19.338000000000001</v>
      </c>
      <c r="D72" s="59">
        <v>0</v>
      </c>
      <c r="E72" s="61">
        <v>1.74</v>
      </c>
      <c r="F72" s="59">
        <v>0</v>
      </c>
      <c r="G72" s="59">
        <v>0</v>
      </c>
      <c r="H72" s="37">
        <v>29.856999999999999</v>
      </c>
      <c r="I72" s="39"/>
      <c r="J72" s="1"/>
    </row>
    <row r="73" spans="1:10" x14ac:dyDescent="0.2">
      <c r="A73" s="50" t="s">
        <v>76</v>
      </c>
      <c r="B73" s="58">
        <v>0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37">
        <v>0</v>
      </c>
      <c r="I73" s="39"/>
      <c r="J73" s="1"/>
    </row>
    <row r="74" spans="1:10" x14ac:dyDescent="0.2">
      <c r="A74" s="50" t="s">
        <v>77</v>
      </c>
      <c r="B74" s="58">
        <v>0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37">
        <v>0</v>
      </c>
      <c r="I74" s="39"/>
      <c r="J74" s="1"/>
    </row>
    <row r="75" spans="1:10" x14ac:dyDescent="0.2">
      <c r="A75" s="50" t="s">
        <v>78</v>
      </c>
      <c r="B75" s="60">
        <v>71.561999999999998</v>
      </c>
      <c r="C75" s="61">
        <v>86.84</v>
      </c>
      <c r="D75" s="61">
        <v>10.977</v>
      </c>
      <c r="E75" s="61">
        <v>2.1999999999999999E-2</v>
      </c>
      <c r="F75" s="59">
        <v>0</v>
      </c>
      <c r="G75" s="59">
        <v>65.55</v>
      </c>
      <c r="H75" s="37">
        <v>234.95099999999996</v>
      </c>
      <c r="I75" s="39"/>
      <c r="J75" s="1"/>
    </row>
    <row r="76" spans="1:10" x14ac:dyDescent="0.2">
      <c r="A76" s="50" t="s">
        <v>79</v>
      </c>
      <c r="B76" s="58">
        <v>0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37">
        <v>0</v>
      </c>
      <c r="I76" s="39"/>
      <c r="J76" s="1"/>
    </row>
    <row r="77" spans="1:10" x14ac:dyDescent="0.2">
      <c r="A77" s="50" t="s">
        <v>80</v>
      </c>
      <c r="B77" s="58">
        <v>0</v>
      </c>
      <c r="C77" s="59">
        <v>0</v>
      </c>
      <c r="D77" s="59">
        <v>0</v>
      </c>
      <c r="E77" s="59">
        <v>0</v>
      </c>
      <c r="F77" s="59">
        <v>0</v>
      </c>
      <c r="G77" s="59">
        <v>23.03</v>
      </c>
      <c r="H77" s="37">
        <v>23.03</v>
      </c>
      <c r="I77" s="39"/>
      <c r="J77" s="1"/>
    </row>
    <row r="78" spans="1:10" x14ac:dyDescent="0.2">
      <c r="A78" s="50" t="s">
        <v>81</v>
      </c>
      <c r="B78" s="58">
        <v>0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37">
        <f>SUM(B78:G78)</f>
        <v>0</v>
      </c>
      <c r="I78" s="39"/>
      <c r="J78" s="1"/>
    </row>
    <row r="79" spans="1:10" x14ac:dyDescent="0.2">
      <c r="A79" s="50" t="s">
        <v>40</v>
      </c>
      <c r="B79" s="58">
        <v>0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37">
        <f>SUM(B79:G79)</f>
        <v>0</v>
      </c>
      <c r="I79" s="39"/>
      <c r="J79" s="1"/>
    </row>
    <row r="80" spans="1:10" ht="13.5" thickBot="1" x14ac:dyDescent="0.25">
      <c r="A80" s="62" t="s">
        <v>82</v>
      </c>
      <c r="B80" s="63">
        <v>0</v>
      </c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46">
        <f>SUM(B80:G80)</f>
        <v>0</v>
      </c>
      <c r="I80" s="39"/>
      <c r="J80" s="1"/>
    </row>
    <row r="81" spans="1:15" ht="13.5" thickBot="1" x14ac:dyDescent="0.25">
      <c r="A81" s="65"/>
      <c r="B81" s="66">
        <v>2534.4419999999996</v>
      </c>
      <c r="C81" s="67">
        <v>853.19700000000012</v>
      </c>
      <c r="D81" s="68">
        <v>554.15</v>
      </c>
      <c r="E81" s="68">
        <v>45.400000000000006</v>
      </c>
      <c r="F81" s="68">
        <v>81.168000000000006</v>
      </c>
      <c r="G81" s="67">
        <v>4438.6699999999992</v>
      </c>
      <c r="H81" s="69">
        <v>8507.027</v>
      </c>
      <c r="I81" s="39"/>
      <c r="J81" s="1"/>
    </row>
    <row r="82" spans="1:15" x14ac:dyDescent="0.2">
      <c r="B82" s="22"/>
      <c r="C82" s="22"/>
      <c r="D82" s="70"/>
      <c r="E82" s="22"/>
      <c r="F82" s="71"/>
      <c r="G82" s="22"/>
      <c r="I82" s="72"/>
      <c r="J82" s="1"/>
      <c r="K82" s="1"/>
      <c r="L82" s="1"/>
      <c r="M82" s="1"/>
      <c r="N82" s="1"/>
      <c r="O82" s="1"/>
    </row>
    <row r="83" spans="1:15" x14ac:dyDescent="0.2">
      <c r="A83" s="73" t="s">
        <v>83</v>
      </c>
      <c r="B83" s="74"/>
      <c r="J83" s="1"/>
      <c r="N83" s="1"/>
      <c r="O83" s="1"/>
    </row>
    <row r="84" spans="1:15" x14ac:dyDescent="0.2">
      <c r="B84" s="75"/>
      <c r="C84" s="75"/>
      <c r="D84" s="76"/>
      <c r="E84" s="75"/>
      <c r="F84" s="77"/>
      <c r="H84" s="75"/>
      <c r="J84" s="1"/>
      <c r="N84" s="1"/>
      <c r="O84" s="1"/>
    </row>
    <row r="85" spans="1:15" x14ac:dyDescent="0.2">
      <c r="A85" s="11"/>
      <c r="B85" s="77"/>
      <c r="C85" s="77"/>
      <c r="D85" s="78"/>
      <c r="E85" s="78"/>
      <c r="F85" s="2"/>
      <c r="H85" s="78"/>
      <c r="I85" s="39"/>
      <c r="J85" s="1"/>
    </row>
    <row r="86" spans="1:15" x14ac:dyDescent="0.2">
      <c r="A86" s="1"/>
      <c r="B86" s="2"/>
      <c r="C86" s="2"/>
      <c r="D86" s="2"/>
      <c r="E86" s="2"/>
      <c r="F86" s="2"/>
      <c r="H86" s="2"/>
      <c r="I86" s="72"/>
      <c r="J86" s="1"/>
      <c r="N86" s="1"/>
      <c r="O86" s="1"/>
    </row>
    <row r="87" spans="1:15" x14ac:dyDescent="0.2">
      <c r="A87" s="1"/>
      <c r="B87" s="2"/>
      <c r="C87" s="2"/>
      <c r="D87" s="2"/>
      <c r="E87" s="2"/>
      <c r="F87" s="79"/>
      <c r="H87" s="2"/>
      <c r="I87" s="72"/>
      <c r="J87" s="1"/>
      <c r="N87" s="1"/>
      <c r="O87" s="1"/>
    </row>
    <row r="88" spans="1:15" x14ac:dyDescent="0.2">
      <c r="A88" s="1"/>
      <c r="B88" s="79"/>
      <c r="C88" s="79"/>
      <c r="D88" s="79"/>
      <c r="E88" s="79"/>
      <c r="F88" s="79"/>
      <c r="H88" s="2"/>
      <c r="I88" s="72"/>
      <c r="J88" s="1"/>
    </row>
    <row r="89" spans="1:15" x14ac:dyDescent="0.2">
      <c r="A89" s="1"/>
      <c r="B89" s="2"/>
      <c r="C89" s="2"/>
      <c r="D89" s="2"/>
      <c r="E89" s="2"/>
      <c r="F89" s="80"/>
      <c r="G89" s="2"/>
      <c r="H89" s="2"/>
      <c r="I89" s="72"/>
      <c r="J89" s="1"/>
    </row>
    <row r="91" spans="1:15" x14ac:dyDescent="0.2">
      <c r="B91" s="81"/>
      <c r="C91" s="81"/>
      <c r="D91" s="81"/>
      <c r="E91" s="81"/>
      <c r="F91" s="81"/>
      <c r="G91" s="81"/>
    </row>
    <row r="95" spans="1:15" x14ac:dyDescent="0.2">
      <c r="F95" s="75"/>
      <c r="G95" s="75"/>
    </row>
  </sheetData>
  <mergeCells count="3">
    <mergeCell ref="A3:H3"/>
    <mergeCell ref="A4:H4"/>
    <mergeCell ref="A6:A7"/>
  </mergeCells>
  <printOptions horizontalCentered="1" verticalCentered="1"/>
  <pageMargins left="0.23622047244094491" right="0.35433070866141736" top="0.6692913385826772" bottom="0.98425196850393704" header="0.31496062992125984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 02</vt:lpstr>
      <vt:lpstr>'INVENT 02'!Área_de_impresión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TEMP_DGH54</dc:creator>
  <cp:lastModifiedBy>TEMP_DGH54</cp:lastModifiedBy>
  <dcterms:created xsi:type="dcterms:W3CDTF">2017-06-07T13:47:22Z</dcterms:created>
  <dcterms:modified xsi:type="dcterms:W3CDTF">2017-06-07T13:47:33Z</dcterms:modified>
</cp:coreProperties>
</file>